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seattlegov.sharepoint.com/sites/SPU_AquaticResources_GRP/Shared Documents/General/Data_Analyses and Summaries/Fish Passage Analyses/Final Annual Ladder Count Tables/"/>
    </mc:Choice>
  </mc:AlternateContent>
  <xr:revisionPtr revIDLastSave="249" documentId="8_{6130BBB3-472A-4DF8-BB28-C3D0F88C829B}" xr6:coauthVersionLast="47" xr6:coauthVersionMax="47" xr10:uidLastSave="{706F2DA6-4F1A-44E9-A4C1-589538E54FA9}"/>
  <bookViews>
    <workbookView xWindow="19090" yWindow="-110" windowWidth="19420" windowHeight="10420" xr2:uid="{4E4E2367-C56A-4F26-A094-7765684C5B34}"/>
  </bookViews>
  <sheets>
    <sheet name="All Species Table" sheetId="1" r:id="rId1"/>
    <sheet name="Sockeye Hauled from Landsbur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8" i="2"/>
  <c r="F9" i="2"/>
  <c r="F10" i="2"/>
  <c r="F11" i="2"/>
  <c r="F12" i="2"/>
  <c r="F13" i="2"/>
  <c r="F14" i="2"/>
  <c r="F15" i="2"/>
  <c r="F16" i="2"/>
  <c r="F17" i="2"/>
  <c r="F18" i="2"/>
  <c r="F19" i="2"/>
  <c r="F20" i="2"/>
  <c r="F21" i="2"/>
  <c r="F22" i="2"/>
  <c r="F24" i="2"/>
  <c r="F25" i="2"/>
  <c r="F6" i="2"/>
  <c r="F27" i="2" s="1"/>
  <c r="D27" i="2"/>
  <c r="E27" i="2"/>
  <c r="E27" i="1"/>
  <c r="AF27" i="1"/>
  <c r="AE6" i="1"/>
  <c r="X26" i="1"/>
  <c r="T27" i="1"/>
  <c r="U27" i="1"/>
  <c r="V27" i="1"/>
  <c r="W27" i="1"/>
  <c r="S27" i="1"/>
  <c r="O27" i="1"/>
  <c r="P27" i="1"/>
  <c r="Q27" i="1"/>
  <c r="N27" i="1"/>
  <c r="H27" i="1"/>
  <c r="I27" i="1"/>
  <c r="J27" i="1"/>
  <c r="G27" i="2"/>
  <c r="H27" i="2"/>
  <c r="I26" i="2"/>
  <c r="AA27" i="1"/>
  <c r="AB27" i="1"/>
  <c r="AC27" i="1"/>
  <c r="AD27" i="1"/>
  <c r="Z27" i="1"/>
  <c r="AG27" i="1"/>
  <c r="AH27" i="1"/>
  <c r="AI27" i="1"/>
  <c r="AJ27" i="1"/>
  <c r="AE7" i="1"/>
  <c r="AE8" i="1"/>
  <c r="AE9" i="1"/>
  <c r="AE10" i="1"/>
  <c r="AE11" i="1"/>
  <c r="AE12" i="1"/>
  <c r="AE13" i="1"/>
  <c r="AE14" i="1"/>
  <c r="AE15" i="1"/>
  <c r="AE16" i="1"/>
  <c r="AE17" i="1"/>
  <c r="AE18" i="1"/>
  <c r="AE19" i="1"/>
  <c r="AE20" i="1"/>
  <c r="AE21" i="1"/>
  <c r="AE22" i="1"/>
  <c r="AE24" i="1"/>
  <c r="AE25" i="1"/>
  <c r="G27" i="1" l="1"/>
  <c r="F27" i="1"/>
  <c r="AE27" i="1"/>
  <c r="I6" i="2"/>
  <c r="I7" i="2"/>
  <c r="I8" i="2"/>
  <c r="I9" i="2"/>
  <c r="I10" i="2"/>
  <c r="I11" i="2"/>
  <c r="I12" i="2"/>
  <c r="I13" i="2"/>
  <c r="I14" i="2"/>
  <c r="I15" i="2"/>
  <c r="I16" i="2"/>
  <c r="I17" i="2"/>
  <c r="I18" i="2"/>
  <c r="I19" i="2"/>
  <c r="I20" i="2"/>
  <c r="I21" i="2"/>
  <c r="I22" i="2"/>
  <c r="I23" i="2"/>
  <c r="I24" i="2"/>
  <c r="I25" i="2"/>
  <c r="R25" i="1"/>
  <c r="X25" i="1" s="1"/>
  <c r="I27" i="2" l="1"/>
  <c r="R24" i="1"/>
  <c r="X24" i="1" s="1"/>
  <c r="X23" i="1"/>
  <c r="R22" i="1"/>
  <c r="X22" i="1" s="1"/>
  <c r="R21" i="1"/>
  <c r="X21" i="1" s="1"/>
  <c r="R20" i="1"/>
  <c r="X20" i="1" s="1"/>
  <c r="R19" i="1"/>
  <c r="X19" i="1" s="1"/>
  <c r="R18" i="1"/>
  <c r="X18" i="1" s="1"/>
  <c r="R17" i="1"/>
  <c r="X17" i="1" s="1"/>
  <c r="R16" i="1"/>
  <c r="X16" i="1" s="1"/>
  <c r="R15" i="1"/>
  <c r="X15" i="1" s="1"/>
  <c r="R14" i="1"/>
  <c r="R13" i="1"/>
  <c r="X13" i="1" s="1"/>
  <c r="R12" i="1"/>
  <c r="X12" i="1" s="1"/>
  <c r="R11" i="1"/>
  <c r="X11" i="1" s="1"/>
  <c r="R10" i="1"/>
  <c r="X10" i="1" s="1"/>
  <c r="R9" i="1"/>
  <c r="X9" i="1" s="1"/>
  <c r="R8" i="1"/>
  <c r="X8" i="1" s="1"/>
  <c r="R7" i="1"/>
  <c r="X7" i="1" s="1"/>
  <c r="R6" i="1"/>
  <c r="X6" i="1" s="1"/>
  <c r="X14" i="1" l="1"/>
  <c r="X27" i="1" s="1"/>
  <c r="R27" i="1"/>
</calcChain>
</file>

<file path=xl/sharedStrings.xml><?xml version="1.0" encoding="utf-8"?>
<sst xmlns="http://schemas.openxmlformats.org/spreadsheetml/2006/main" count="328" uniqueCount="35">
  <si>
    <t>Adult Sockeye Recorded at Landsburg</t>
  </si>
  <si>
    <t>Adult Chinook Passed Above Landsburg</t>
  </si>
  <si>
    <t>Adult Coho Passed Above Landsburg</t>
  </si>
  <si>
    <t>Sorting Mode</t>
  </si>
  <si>
    <t>Fish Camera</t>
  </si>
  <si>
    <t>Grand Total (Includes Estimate)</t>
  </si>
  <si>
    <t>Grand Total</t>
  </si>
  <si>
    <t>Days Camera was offline during Coho Season (through end of Feb)</t>
  </si>
  <si>
    <t>Return Year</t>
  </si>
  <si>
    <t>Sorting Period</t>
  </si>
  <si>
    <t>Female</t>
  </si>
  <si>
    <t>Male</t>
  </si>
  <si>
    <t>Total</t>
  </si>
  <si>
    <t xml:space="preserve">Unknown </t>
  </si>
  <si>
    <t>*Estimates</t>
  </si>
  <si>
    <t>Unknown</t>
  </si>
  <si>
    <t>First Sort</t>
  </si>
  <si>
    <t>Last Sort</t>
  </si>
  <si>
    <t>HOR</t>
  </si>
  <si>
    <t>NOR</t>
  </si>
  <si>
    <t>Unknown Salmon</t>
  </si>
  <si>
    <t>N/A</t>
  </si>
  <si>
    <t>NA</t>
  </si>
  <si>
    <t>No Sort</t>
  </si>
  <si>
    <t>-</t>
  </si>
  <si>
    <t>Totals</t>
  </si>
  <si>
    <r>
      <rPr>
        <sz val="16"/>
        <color rgb="FF000000"/>
        <rFont val="Calibri"/>
      </rPr>
      <t xml:space="preserve">Return Year refers to the year when the start of the adult salmon run returns to the fish ladder. HOR indicates an adipose fin clip, NOR indicates intact adipose fin.  Chinook and coho numbers do not include mortalities or recycled fish.  Fish Camera Counts are obtained from upstream passage events recorded by the Vaki RiverWatcher Camera System.  Sex and adipose fin status began being analyzed from Fish Camera videos starting in 2019.  Total Annual Counts in grey indicate that these include fish counted by the Fish Camera.  </t>
    </r>
    <r>
      <rPr>
        <b/>
        <sz val="16"/>
        <color rgb="FF000000"/>
        <rFont val="Calibri"/>
      </rPr>
      <t xml:space="preserve">*Estimated Fish are assigned from unidentified fish &gt;49 cm Total Length (TL), recorded by the fish camera during June 1st - Feb 28th and assigned as follows: Jun 1-Aug 15: 100% unidentified fish above 49 cm TL are assigned as Sockeye; Aug 16-Sep 15: 100% unidentified fish larger than 87.5 cm TL assigned as Chinook, otherwise Sockeye; Sep 16-Nov 15: 100% unidentified fish above 49 cm TL are assigned as Unknown Salmon; Nov 16-Feb 28: 100% unidentified fish above 49 cm TL are assigned as Coho. </t>
    </r>
    <r>
      <rPr>
        <sz val="16"/>
        <color rgb="FF000000"/>
        <rFont val="Calibri"/>
      </rPr>
      <t xml:space="preserve"> Areas highlighted in yellow indicate when the fish camera system was off-line more than 30 days during period after sorting mode ended and through the end of February; these counts are considered incomplete.  2023 Return Year counts are current through 3/6/2024 and are subject to revision.    Unknown Salmon are listed for fish &gt; 49 cm TL that could not be assigned to species during period Sep 16-Nov 15.  In 2023, the method to assign species estimates from unidentified fish was applied to all previous years, no chinook have been estimated from unidentified fish larger than 49 cm to date.  </t>
    </r>
  </si>
  <si>
    <t>Sockeye</t>
  </si>
  <si>
    <t>Sockeye Mortality</t>
  </si>
  <si>
    <t>Sockeye Hauled to Hatchery</t>
  </si>
  <si>
    <t>Total Sorted</t>
  </si>
  <si>
    <t>Post-Sorted Mortalities</t>
  </si>
  <si>
    <t xml:space="preserve">%Holding  Mortality </t>
  </si>
  <si>
    <t>Totals/Ave</t>
  </si>
  <si>
    <t>Post-Sorting Mortalites are sockeye that died in Pond 2 at the Fish Ladder before they could be taken to the Hatchery.  Does not include fish that died before sorting in Pond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</si>
</sst>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
    <numFmt numFmtId="165" formatCode="_(* #,##0_);_(* \(#,##0\);_(* &quot;-&quot;??_);_(@_)"/>
  </numFmts>
  <fonts count="19" x14ac:knownFonts="1">
    <font>
      <sz val="11"/>
      <color theme="1"/>
      <name val="Calibri"/>
      <family val="2"/>
      <scheme val="minor"/>
    </font>
    <font>
      <sz val="11"/>
      <color theme="1"/>
      <name val="Calibri"/>
      <family val="2"/>
      <scheme val="minor"/>
    </font>
    <font>
      <sz val="10"/>
      <name val="Arial"/>
      <family val="2"/>
    </font>
    <font>
      <b/>
      <sz val="12"/>
      <color indexed="8"/>
      <name val="Calibri"/>
      <family val="2"/>
      <scheme val="minor"/>
    </font>
    <font>
      <b/>
      <sz val="10"/>
      <color indexed="8"/>
      <name val="Arial"/>
      <family val="2"/>
    </font>
    <font>
      <b/>
      <sz val="12"/>
      <name val="Calibri"/>
      <family val="2"/>
      <scheme val="minor"/>
    </font>
    <font>
      <sz val="12"/>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6"/>
      <color indexed="8"/>
      <name val="Calibri"/>
      <family val="2"/>
      <scheme val="minor"/>
    </font>
    <font>
      <b/>
      <sz val="16"/>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b/>
      <sz val="12"/>
      <color indexed="8"/>
      <name val="Arial"/>
      <family val="2"/>
    </font>
    <font>
      <b/>
      <sz val="12"/>
      <name val="Arial"/>
      <family val="2"/>
    </font>
    <font>
      <sz val="16"/>
      <color rgb="FF000000"/>
      <name val="Calibri"/>
    </font>
    <font>
      <b/>
      <sz val="16"/>
      <color rgb="FF000000"/>
      <name val="Calibri"/>
    </font>
  </fonts>
  <fills count="10">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s>
  <borders count="8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indexed="64"/>
      </top>
      <bottom style="thin">
        <color indexed="64"/>
      </bottom>
      <diagonal/>
    </border>
    <border>
      <left/>
      <right/>
      <top style="thin">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indexed="64"/>
      </right>
      <top/>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bottom style="medium">
        <color rgb="FF000000"/>
      </bottom>
      <diagonal/>
    </border>
    <border>
      <left style="medium">
        <color rgb="FF000000"/>
      </left>
      <right style="medium">
        <color rgb="FF000000"/>
      </right>
      <top/>
      <bottom/>
      <diagonal/>
    </border>
    <border>
      <left/>
      <right/>
      <top style="medium">
        <color rgb="FF000000"/>
      </top>
      <bottom style="thin">
        <color indexed="64"/>
      </bottom>
      <diagonal/>
    </border>
    <border>
      <left/>
      <right/>
      <top style="thin">
        <color rgb="FF000000"/>
      </top>
      <bottom style="thin">
        <color rgb="FF000000"/>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style="medium">
        <color rgb="FF000000"/>
      </left>
      <right/>
      <top style="thin">
        <color indexed="64"/>
      </top>
      <bottom style="medium">
        <color rgb="FF000000"/>
      </bottom>
      <diagonal/>
    </border>
    <border>
      <left style="medium">
        <color rgb="FF000000"/>
      </left>
      <right style="medium">
        <color rgb="FF000000"/>
      </right>
      <top style="thin">
        <color indexed="64"/>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s>
  <cellStyleXfs count="5">
    <xf numFmtId="0" fontId="0" fillId="0" borderId="0"/>
    <xf numFmtId="43" fontId="1" fillId="0" borderId="0" applyFont="0" applyFill="0" applyBorder="0" applyAlignment="0" applyProtection="0"/>
    <xf numFmtId="9" fontId="2" fillId="0" borderId="0" applyFont="0" applyFill="0" applyBorder="0" applyAlignment="0" applyProtection="0"/>
    <xf numFmtId="0" fontId="2" fillId="0" borderId="0"/>
    <xf numFmtId="0" fontId="1" fillId="0" borderId="0"/>
  </cellStyleXfs>
  <cellXfs count="266">
    <xf numFmtId="0" fontId="0" fillId="0" borderId="0" xfId="0"/>
    <xf numFmtId="0" fontId="6" fillId="0" borderId="13" xfId="3" applyFont="1" applyBorder="1" applyAlignment="1">
      <alignment horizontal="right" vertical="center" wrapText="1"/>
    </xf>
    <xf numFmtId="0" fontId="6" fillId="0" borderId="14" xfId="3" applyFont="1" applyBorder="1" applyAlignment="1">
      <alignment horizontal="right" vertical="center" wrapText="1"/>
    </xf>
    <xf numFmtId="0" fontId="6" fillId="0" borderId="16" xfId="3" applyFont="1" applyBorder="1" applyAlignment="1">
      <alignment horizontal="right" vertical="center" wrapText="1"/>
    </xf>
    <xf numFmtId="0" fontId="6" fillId="0" borderId="21" xfId="3" applyFont="1" applyBorder="1" applyAlignment="1">
      <alignment horizontal="right" vertical="center" wrapText="1"/>
    </xf>
    <xf numFmtId="0" fontId="6" fillId="0" borderId="23" xfId="3" applyFont="1" applyBorder="1" applyAlignment="1">
      <alignment horizontal="right" vertical="center" wrapText="1"/>
    </xf>
    <xf numFmtId="0" fontId="6" fillId="0" borderId="24" xfId="3" applyFont="1" applyBorder="1" applyAlignment="1">
      <alignment horizontal="right" vertical="center" wrapText="1"/>
    </xf>
    <xf numFmtId="0" fontId="6" fillId="5" borderId="16" xfId="3" applyFont="1" applyFill="1" applyBorder="1" applyAlignment="1">
      <alignment horizontal="right" vertical="center" wrapText="1"/>
    </xf>
    <xf numFmtId="0" fontId="8" fillId="0" borderId="16" xfId="0" applyFont="1" applyBorder="1" applyAlignment="1">
      <alignment horizontal="right" vertical="center" wrapText="1"/>
    </xf>
    <xf numFmtId="0" fontId="8" fillId="0" borderId="21" xfId="0" applyFont="1" applyBorder="1" applyAlignment="1">
      <alignment horizontal="right" vertical="center" wrapText="1"/>
    </xf>
    <xf numFmtId="0" fontId="8" fillId="0" borderId="23" xfId="0" applyFont="1" applyBorder="1" applyAlignment="1">
      <alignment horizontal="right" vertical="center" wrapText="1"/>
    </xf>
    <xf numFmtId="0" fontId="8" fillId="0" borderId="23" xfId="4" applyFont="1" applyBorder="1" applyAlignment="1">
      <alignment horizontal="right" vertical="center" wrapText="1"/>
    </xf>
    <xf numFmtId="0" fontId="8" fillId="0" borderId="24" xfId="4" applyFont="1" applyBorder="1" applyAlignment="1">
      <alignment horizontal="right" vertical="center" wrapText="1"/>
    </xf>
    <xf numFmtId="0" fontId="6" fillId="0" borderId="17" xfId="3" applyFont="1" applyBorder="1" applyAlignment="1">
      <alignment horizontal="right" vertical="center" wrapText="1"/>
    </xf>
    <xf numFmtId="3" fontId="5" fillId="0" borderId="6" xfId="3" applyNumberFormat="1" applyFont="1" applyBorder="1" applyAlignment="1">
      <alignment horizontal="right" vertical="center"/>
    </xf>
    <xf numFmtId="0" fontId="6" fillId="0" borderId="22" xfId="3" applyFont="1" applyBorder="1" applyAlignment="1">
      <alignment horizontal="right" vertical="center" wrapText="1"/>
    </xf>
    <xf numFmtId="3" fontId="5" fillId="0" borderId="18" xfId="3" applyNumberFormat="1" applyFont="1" applyBorder="1" applyAlignment="1">
      <alignment horizontal="right" vertical="center"/>
    </xf>
    <xf numFmtId="0" fontId="6" fillId="4" borderId="22" xfId="3" applyFont="1" applyFill="1" applyBorder="1" applyAlignment="1">
      <alignment horizontal="right" vertical="center" wrapText="1"/>
    </xf>
    <xf numFmtId="0" fontId="6" fillId="4" borderId="22" xfId="3" applyFont="1" applyFill="1" applyBorder="1" applyAlignment="1">
      <alignment horizontal="right" vertical="center"/>
    </xf>
    <xf numFmtId="0" fontId="6" fillId="4" borderId="16" xfId="3" applyFont="1" applyFill="1" applyBorder="1" applyAlignment="1">
      <alignment horizontal="right" vertical="center" wrapText="1"/>
    </xf>
    <xf numFmtId="165" fontId="6" fillId="0" borderId="16" xfId="1" applyNumberFormat="1" applyFont="1" applyBorder="1" applyAlignment="1">
      <alignment horizontal="right" vertical="center"/>
    </xf>
    <xf numFmtId="165" fontId="6" fillId="4" borderId="16" xfId="1" applyNumberFormat="1" applyFont="1" applyFill="1" applyBorder="1" applyAlignment="1">
      <alignment horizontal="right" vertical="center"/>
    </xf>
    <xf numFmtId="0" fontId="6" fillId="6" borderId="16" xfId="3" applyFont="1" applyFill="1" applyBorder="1" applyAlignment="1">
      <alignment horizontal="right" vertical="center" wrapText="1"/>
    </xf>
    <xf numFmtId="0" fontId="5" fillId="0" borderId="6" xfId="3" applyFont="1" applyBorder="1" applyAlignment="1">
      <alignment horizontal="right" vertical="center" wrapText="1"/>
    </xf>
    <xf numFmtId="0" fontId="5" fillId="0" borderId="18" xfId="3" applyFont="1" applyBorder="1" applyAlignment="1">
      <alignment horizontal="right" vertical="center" wrapText="1"/>
    </xf>
    <xf numFmtId="0" fontId="5" fillId="4" borderId="18" xfId="3" applyFont="1" applyFill="1" applyBorder="1" applyAlignment="1">
      <alignment horizontal="right" vertical="center" wrapText="1"/>
    </xf>
    <xf numFmtId="0" fontId="8" fillId="0" borderId="16" xfId="4" applyFont="1" applyBorder="1" applyAlignment="1">
      <alignment horizontal="right" vertical="center" wrapText="1"/>
    </xf>
    <xf numFmtId="0" fontId="8" fillId="0" borderId="21" xfId="4" applyFont="1" applyBorder="1" applyAlignment="1">
      <alignment horizontal="right" vertical="center" wrapText="1"/>
    </xf>
    <xf numFmtId="0" fontId="6" fillId="4" borderId="30" xfId="3" applyFont="1" applyFill="1" applyBorder="1" applyAlignment="1">
      <alignment horizontal="right" vertical="center" wrapText="1"/>
    </xf>
    <xf numFmtId="0" fontId="8" fillId="4" borderId="22" xfId="0" applyFont="1" applyFill="1" applyBorder="1" applyAlignment="1">
      <alignment horizontal="right" vertical="center" wrapText="1"/>
    </xf>
    <xf numFmtId="0" fontId="8" fillId="0" borderId="32" xfId="0" applyFont="1" applyBorder="1" applyAlignment="1">
      <alignment horizontal="right" vertical="center" wrapText="1"/>
    </xf>
    <xf numFmtId="0" fontId="6" fillId="0" borderId="31" xfId="3" applyFont="1" applyBorder="1" applyAlignment="1">
      <alignment horizontal="right" vertical="center" wrapText="1"/>
    </xf>
    <xf numFmtId="0" fontId="6" fillId="0" borderId="32" xfId="3" applyFont="1" applyBorder="1" applyAlignment="1">
      <alignment horizontal="right" vertical="center" wrapText="1"/>
    </xf>
    <xf numFmtId="0" fontId="5" fillId="0" borderId="0" xfId="3" applyFont="1" applyAlignment="1">
      <alignment horizontal="center" vertical="center" wrapText="1"/>
    </xf>
    <xf numFmtId="0" fontId="6" fillId="0" borderId="38" xfId="3" applyFont="1" applyBorder="1" applyAlignment="1">
      <alignment horizontal="right" vertical="center" wrapText="1"/>
    </xf>
    <xf numFmtId="0" fontId="8" fillId="0" borderId="26" xfId="0" applyFont="1" applyBorder="1" applyAlignment="1">
      <alignment horizontal="right" vertical="center" wrapText="1"/>
    </xf>
    <xf numFmtId="0" fontId="4" fillId="0" borderId="25" xfId="3" applyFont="1" applyBorder="1" applyAlignment="1">
      <alignment horizontal="center" vertical="center"/>
    </xf>
    <xf numFmtId="0" fontId="6" fillId="0" borderId="39" xfId="3" applyFont="1" applyBorder="1" applyAlignment="1">
      <alignment horizontal="right" vertical="center" wrapText="1"/>
    </xf>
    <xf numFmtId="0" fontId="8" fillId="0" borderId="38" xfId="4" applyFont="1" applyBorder="1" applyAlignment="1">
      <alignment horizontal="right" vertical="center" wrapText="1"/>
    </xf>
    <xf numFmtId="0" fontId="8" fillId="0" borderId="32" xfId="4" applyFont="1" applyBorder="1" applyAlignment="1">
      <alignment horizontal="right" vertical="center" wrapText="1"/>
    </xf>
    <xf numFmtId="165" fontId="6" fillId="0" borderId="37" xfId="1" applyNumberFormat="1" applyFont="1" applyBorder="1" applyAlignment="1">
      <alignment horizontal="right" vertical="center"/>
    </xf>
    <xf numFmtId="0" fontId="8" fillId="0" borderId="0" xfId="0" applyFont="1"/>
    <xf numFmtId="0" fontId="15" fillId="0" borderId="0" xfId="3" applyFont="1" applyAlignment="1">
      <alignment horizontal="center" vertical="center"/>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5" fillId="0" borderId="8" xfId="3" applyFont="1" applyBorder="1" applyAlignment="1">
      <alignment horizontal="center" vertical="center" wrapText="1"/>
    </xf>
    <xf numFmtId="0" fontId="5" fillId="0" borderId="1" xfId="3" applyFont="1" applyBorder="1" applyAlignment="1">
      <alignment horizontal="center" vertical="center" wrapText="1"/>
    </xf>
    <xf numFmtId="0" fontId="16" fillId="0" borderId="11" xfId="3" applyFont="1" applyBorder="1" applyAlignment="1">
      <alignment horizontal="center" vertical="center" wrapText="1"/>
    </xf>
    <xf numFmtId="164" fontId="12" fillId="0" borderId="6" xfId="0" applyNumberFormat="1" applyFont="1" applyBorder="1" applyAlignment="1">
      <alignment horizontal="center" vertical="center"/>
    </xf>
    <xf numFmtId="9" fontId="16" fillId="0" borderId="15" xfId="2" applyFont="1" applyBorder="1" applyAlignment="1">
      <alignment horizontal="center" vertical="center" wrapText="1"/>
    </xf>
    <xf numFmtId="164" fontId="12" fillId="0" borderId="18" xfId="0" applyNumberFormat="1" applyFont="1" applyBorder="1" applyAlignment="1">
      <alignment horizontal="center" vertical="center"/>
    </xf>
    <xf numFmtId="9" fontId="16" fillId="0" borderId="20" xfId="2" applyFont="1" applyBorder="1" applyAlignment="1">
      <alignment horizontal="center" vertical="center" wrapText="1"/>
    </xf>
    <xf numFmtId="0" fontId="12" fillId="0" borderId="0" xfId="0" applyFont="1" applyAlignment="1">
      <alignment horizontal="center" vertical="center"/>
    </xf>
    <xf numFmtId="9" fontId="16" fillId="5" borderId="20" xfId="2" applyFont="1" applyFill="1" applyBorder="1" applyAlignment="1">
      <alignment horizontal="center" vertical="center" wrapText="1"/>
    </xf>
    <xf numFmtId="9" fontId="16" fillId="0" borderId="0" xfId="2" applyFont="1" applyAlignment="1">
      <alignment horizontal="center" vertical="center" wrapText="1"/>
    </xf>
    <xf numFmtId="164" fontId="12" fillId="0" borderId="19" xfId="0" applyNumberFormat="1" applyFont="1" applyBorder="1" applyAlignment="1">
      <alignment horizontal="center" vertical="center"/>
    </xf>
    <xf numFmtId="9" fontId="16" fillId="0" borderId="0" xfId="2" applyFont="1" applyFill="1" applyAlignment="1">
      <alignment horizontal="center" vertical="center" wrapText="1"/>
    </xf>
    <xf numFmtId="9" fontId="16" fillId="5" borderId="0" xfId="2" applyFont="1" applyFill="1" applyAlignment="1">
      <alignment horizontal="center" vertical="center" wrapText="1"/>
    </xf>
    <xf numFmtId="0" fontId="12" fillId="0" borderId="16" xfId="0" applyFont="1" applyBorder="1" applyAlignment="1">
      <alignment horizontal="center" vertical="center" wrapText="1"/>
    </xf>
    <xf numFmtId="0" fontId="5" fillId="0" borderId="6" xfId="3" applyFont="1" applyBorder="1" applyAlignment="1">
      <alignment horizontal="center" vertical="center" wrapText="1"/>
    </xf>
    <xf numFmtId="0" fontId="5" fillId="0" borderId="18" xfId="3" applyFont="1" applyBorder="1" applyAlignment="1">
      <alignment horizontal="center" vertical="center" wrapText="1"/>
    </xf>
    <xf numFmtId="165" fontId="6" fillId="4" borderId="23" xfId="1" applyNumberFormat="1" applyFont="1" applyFill="1" applyBorder="1" applyAlignment="1">
      <alignment horizontal="right" vertical="center"/>
    </xf>
    <xf numFmtId="0" fontId="6" fillId="4" borderId="23" xfId="3" applyFont="1" applyFill="1" applyBorder="1" applyAlignment="1">
      <alignment horizontal="right" vertical="center" wrapText="1"/>
    </xf>
    <xf numFmtId="0" fontId="5" fillId="4" borderId="19" xfId="3" applyFont="1" applyFill="1" applyBorder="1" applyAlignment="1">
      <alignment horizontal="righ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6" borderId="23" xfId="0" applyFont="1" applyFill="1" applyBorder="1" applyAlignment="1">
      <alignment horizontal="right" vertical="center" wrapText="1"/>
    </xf>
    <xf numFmtId="0" fontId="6" fillId="6" borderId="23" xfId="3" applyFont="1" applyFill="1" applyBorder="1" applyAlignment="1">
      <alignment horizontal="right" vertical="center" wrapText="1"/>
    </xf>
    <xf numFmtId="165" fontId="6" fillId="0" borderId="16" xfId="1" applyNumberFormat="1" applyFont="1" applyFill="1" applyBorder="1" applyAlignment="1">
      <alignment horizontal="right" vertical="center"/>
    </xf>
    <xf numFmtId="165" fontId="5" fillId="0" borderId="16" xfId="1" applyNumberFormat="1" applyFont="1" applyBorder="1" applyAlignment="1">
      <alignment horizontal="right" vertical="center"/>
    </xf>
    <xf numFmtId="164" fontId="12" fillId="0" borderId="26" xfId="0" applyNumberFormat="1" applyFont="1" applyBorder="1" applyAlignment="1">
      <alignment horizontal="center" vertical="center"/>
    </xf>
    <xf numFmtId="164" fontId="12" fillId="0" borderId="29" xfId="0" applyNumberFormat="1" applyFont="1" applyBorder="1" applyAlignment="1">
      <alignment horizontal="center" vertical="center"/>
    </xf>
    <xf numFmtId="0" fontId="8" fillId="0" borderId="38" xfId="0" applyFont="1" applyBorder="1" applyAlignment="1">
      <alignment horizontal="center" vertical="center" wrapText="1"/>
    </xf>
    <xf numFmtId="0" fontId="6" fillId="0" borderId="37" xfId="3" applyFont="1" applyBorder="1" applyAlignment="1">
      <alignment horizontal="right" vertical="center" wrapText="1"/>
    </xf>
    <xf numFmtId="165" fontId="6" fillId="0" borderId="23" xfId="1" applyNumberFormat="1" applyFont="1" applyFill="1" applyBorder="1" applyAlignment="1">
      <alignment horizontal="right" vertical="center"/>
    </xf>
    <xf numFmtId="3" fontId="5" fillId="7" borderId="8" xfId="1" applyNumberFormat="1" applyFont="1" applyFill="1" applyBorder="1" applyAlignment="1">
      <alignment horizontal="right" vertical="center"/>
    </xf>
    <xf numFmtId="165" fontId="5" fillId="2" borderId="4" xfId="1" applyNumberFormat="1" applyFont="1" applyFill="1" applyBorder="1" applyAlignment="1">
      <alignment horizontal="center" vertical="center"/>
    </xf>
    <xf numFmtId="165" fontId="5" fillId="3" borderId="8" xfId="1" applyNumberFormat="1" applyFont="1" applyFill="1" applyBorder="1" applyAlignment="1">
      <alignment horizontal="right" vertical="center"/>
    </xf>
    <xf numFmtId="165" fontId="5" fillId="8" borderId="9" xfId="1" applyNumberFormat="1" applyFont="1" applyFill="1" applyBorder="1" applyAlignment="1">
      <alignment horizontal="right" vertical="center"/>
    </xf>
    <xf numFmtId="164" fontId="12" fillId="0" borderId="25" xfId="0" applyNumberFormat="1" applyFont="1" applyBorder="1" applyAlignment="1">
      <alignment horizontal="center" vertical="center"/>
    </xf>
    <xf numFmtId="164" fontId="12" fillId="0" borderId="17" xfId="0" applyNumberFormat="1" applyFont="1" applyBorder="1" applyAlignment="1">
      <alignment horizontal="center" vertical="center"/>
    </xf>
    <xf numFmtId="164" fontId="12" fillId="0" borderId="22" xfId="0" applyNumberFormat="1" applyFont="1" applyBorder="1" applyAlignment="1">
      <alignment horizontal="center" vertical="center"/>
    </xf>
    <xf numFmtId="164" fontId="12" fillId="0" borderId="30" xfId="0" applyNumberFormat="1" applyFont="1" applyBorder="1" applyAlignment="1">
      <alignment horizontal="center" vertical="center"/>
    </xf>
    <xf numFmtId="9" fontId="16" fillId="0" borderId="0" xfId="2" applyFont="1" applyFill="1" applyBorder="1" applyAlignment="1">
      <alignment horizontal="center" vertical="center" wrapText="1"/>
    </xf>
    <xf numFmtId="0" fontId="3" fillId="0" borderId="18" xfId="3" applyFont="1" applyBorder="1" applyAlignment="1">
      <alignment horizontal="center" vertical="center" wrapText="1"/>
    </xf>
    <xf numFmtId="0" fontId="3" fillId="5" borderId="18" xfId="3" applyFont="1" applyFill="1" applyBorder="1" applyAlignment="1">
      <alignment horizontal="center" vertical="center" wrapText="1"/>
    </xf>
    <xf numFmtId="0" fontId="3" fillId="0" borderId="10" xfId="3" applyFont="1" applyBorder="1" applyAlignment="1">
      <alignment horizontal="center" vertical="center" wrapText="1"/>
    </xf>
    <xf numFmtId="3" fontId="5" fillId="7" borderId="9" xfId="1" applyNumberFormat="1" applyFont="1" applyFill="1" applyBorder="1" applyAlignment="1">
      <alignment horizontal="right" vertical="center"/>
    </xf>
    <xf numFmtId="0" fontId="12" fillId="0" borderId="15" xfId="0" applyFont="1" applyBorder="1" applyAlignment="1">
      <alignment horizontal="center" vertical="center"/>
    </xf>
    <xf numFmtId="3" fontId="5" fillId="0" borderId="10" xfId="3" applyNumberFormat="1" applyFont="1" applyBorder="1" applyAlignment="1">
      <alignment horizontal="right" vertical="center"/>
    </xf>
    <xf numFmtId="0" fontId="12" fillId="0" borderId="23" xfId="0" applyFont="1" applyBorder="1" applyAlignment="1">
      <alignment horizontal="center" vertical="center" wrapText="1"/>
    </xf>
    <xf numFmtId="165" fontId="5" fillId="2" borderId="8" xfId="1" applyNumberFormat="1" applyFont="1" applyFill="1" applyBorder="1" applyAlignment="1">
      <alignment horizontal="center" vertical="center"/>
    </xf>
    <xf numFmtId="0" fontId="8" fillId="0" borderId="16" xfId="0" applyFont="1" applyBorder="1" applyAlignment="1">
      <alignment horizontal="center" vertical="center" wrapText="1"/>
    </xf>
    <xf numFmtId="0" fontId="8" fillId="4" borderId="16" xfId="0" applyFont="1" applyFill="1" applyBorder="1" applyAlignment="1">
      <alignment horizontal="right" vertical="center" wrapText="1"/>
    </xf>
    <xf numFmtId="0" fontId="8" fillId="6" borderId="16" xfId="0" applyFont="1" applyFill="1" applyBorder="1" applyAlignment="1">
      <alignment horizontal="right" vertical="center" wrapText="1"/>
    </xf>
    <xf numFmtId="165" fontId="5" fillId="0" borderId="6" xfId="1" applyNumberFormat="1" applyFont="1" applyBorder="1" applyAlignment="1">
      <alignment horizontal="right" vertical="center" wrapText="1"/>
    </xf>
    <xf numFmtId="165" fontId="5" fillId="0" borderId="18" xfId="1" applyNumberFormat="1" applyFont="1" applyBorder="1" applyAlignment="1">
      <alignment horizontal="right" vertical="center" wrapText="1"/>
    </xf>
    <xf numFmtId="165" fontId="5" fillId="4" borderId="18" xfId="1" quotePrefix="1" applyNumberFormat="1" applyFont="1" applyFill="1" applyBorder="1" applyAlignment="1">
      <alignment horizontal="right" vertical="center" wrapText="1"/>
    </xf>
    <xf numFmtId="165" fontId="5" fillId="6" borderId="18" xfId="1" quotePrefix="1" applyNumberFormat="1" applyFont="1" applyFill="1" applyBorder="1" applyAlignment="1">
      <alignment horizontal="right" vertical="center" wrapText="1"/>
    </xf>
    <xf numFmtId="165" fontId="5" fillId="4" borderId="19" xfId="1" quotePrefix="1" applyNumberFormat="1" applyFont="1" applyFill="1" applyBorder="1" applyAlignment="1">
      <alignment horizontal="right" vertical="center" wrapText="1"/>
    </xf>
    <xf numFmtId="165" fontId="5" fillId="3" borderId="4" xfId="1" applyNumberFormat="1" applyFont="1" applyFill="1" applyBorder="1" applyAlignment="1">
      <alignment horizontal="right" vertical="center"/>
    </xf>
    <xf numFmtId="9" fontId="16" fillId="0" borderId="15" xfId="2" applyFont="1" applyFill="1" applyBorder="1" applyAlignment="1">
      <alignment horizontal="center" vertical="center" wrapText="1"/>
    </xf>
    <xf numFmtId="0" fontId="5" fillId="4" borderId="10" xfId="3" applyFont="1" applyFill="1" applyBorder="1" applyAlignment="1">
      <alignment horizontal="right" vertical="center" wrapText="1"/>
    </xf>
    <xf numFmtId="165" fontId="5" fillId="0" borderId="41" xfId="1" applyNumberFormat="1" applyFont="1" applyBorder="1" applyAlignment="1">
      <alignment horizontal="right" vertical="center"/>
    </xf>
    <xf numFmtId="165" fontId="5" fillId="0" borderId="21" xfId="1" applyNumberFormat="1" applyFont="1" applyBorder="1" applyAlignment="1">
      <alignment horizontal="right" vertical="center"/>
    </xf>
    <xf numFmtId="165" fontId="5" fillId="0" borderId="24" xfId="1" applyNumberFormat="1" applyFont="1" applyBorder="1" applyAlignment="1">
      <alignment horizontal="right" vertical="center"/>
    </xf>
    <xf numFmtId="0" fontId="7" fillId="0" borderId="17" xfId="3" applyFont="1" applyBorder="1" applyAlignment="1">
      <alignment horizontal="right" vertical="center" wrapText="1"/>
    </xf>
    <xf numFmtId="0" fontId="7" fillId="0" borderId="22" xfId="3" applyFont="1" applyBorder="1" applyAlignment="1">
      <alignment horizontal="right" vertical="center" wrapText="1"/>
    </xf>
    <xf numFmtId="0" fontId="7" fillId="4" borderId="22" xfId="3" applyFont="1" applyFill="1" applyBorder="1" applyAlignment="1">
      <alignment horizontal="right" vertical="center" wrapText="1"/>
    </xf>
    <xf numFmtId="0" fontId="7" fillId="4" borderId="22" xfId="3" applyFont="1" applyFill="1" applyBorder="1" applyAlignment="1">
      <alignment horizontal="right" vertical="center"/>
    </xf>
    <xf numFmtId="0" fontId="7" fillId="4" borderId="33" xfId="3" applyFont="1" applyFill="1" applyBorder="1" applyAlignment="1">
      <alignment horizontal="right" vertical="center" wrapText="1"/>
    </xf>
    <xf numFmtId="165" fontId="6" fillId="4" borderId="38" xfId="1" applyNumberFormat="1" applyFont="1" applyFill="1" applyBorder="1" applyAlignment="1">
      <alignment horizontal="right" vertical="center"/>
    </xf>
    <xf numFmtId="0" fontId="7" fillId="4" borderId="42" xfId="3" applyFont="1" applyFill="1" applyBorder="1" applyAlignment="1">
      <alignment horizontal="right" vertical="center" wrapText="1"/>
    </xf>
    <xf numFmtId="165" fontId="6" fillId="4" borderId="32" xfId="1" applyNumberFormat="1" applyFont="1" applyFill="1" applyBorder="1" applyAlignment="1">
      <alignment horizontal="right" vertical="center"/>
    </xf>
    <xf numFmtId="165" fontId="6" fillId="4" borderId="34" xfId="1" applyNumberFormat="1" applyFont="1" applyFill="1" applyBorder="1" applyAlignment="1">
      <alignment horizontal="right" vertical="center"/>
    </xf>
    <xf numFmtId="165" fontId="6" fillId="4" borderId="35" xfId="1" applyNumberFormat="1" applyFont="1" applyFill="1" applyBorder="1" applyAlignment="1">
      <alignment horizontal="right" vertical="center"/>
    </xf>
    <xf numFmtId="0" fontId="6" fillId="4" borderId="35" xfId="3" applyFont="1" applyFill="1" applyBorder="1" applyAlignment="1">
      <alignment horizontal="right" vertical="center" wrapText="1"/>
    </xf>
    <xf numFmtId="0" fontId="7" fillId="4" borderId="36" xfId="3" applyFont="1" applyFill="1" applyBorder="1" applyAlignment="1">
      <alignment horizontal="right" vertical="center" wrapText="1"/>
    </xf>
    <xf numFmtId="0" fontId="5" fillId="0" borderId="41" xfId="3" applyFont="1" applyBorder="1" applyAlignment="1">
      <alignment horizontal="right" vertical="center" wrapText="1"/>
    </xf>
    <xf numFmtId="0" fontId="5" fillId="0" borderId="21" xfId="3" applyFont="1" applyBorder="1" applyAlignment="1">
      <alignment horizontal="right" vertical="center" wrapText="1"/>
    </xf>
    <xf numFmtId="0" fontId="12" fillId="0" borderId="21" xfId="0" applyFont="1" applyBorder="1" applyAlignment="1">
      <alignment horizontal="center" vertical="center" wrapText="1"/>
    </xf>
    <xf numFmtId="0" fontId="5" fillId="0" borderId="24" xfId="3" applyFont="1" applyBorder="1" applyAlignment="1">
      <alignment horizontal="right" vertical="center" wrapText="1"/>
    </xf>
    <xf numFmtId="0" fontId="12" fillId="0" borderId="24" xfId="0" applyFont="1" applyBorder="1" applyAlignment="1">
      <alignment horizontal="center" vertical="center" wrapText="1"/>
    </xf>
    <xf numFmtId="0" fontId="6" fillId="4" borderId="38" xfId="3" applyFont="1" applyFill="1" applyBorder="1" applyAlignment="1">
      <alignment horizontal="right" vertical="center" wrapText="1"/>
    </xf>
    <xf numFmtId="0" fontId="6" fillId="4" borderId="32" xfId="3" applyFont="1" applyFill="1" applyBorder="1" applyAlignment="1">
      <alignment horizontal="right" vertical="center" wrapText="1"/>
    </xf>
    <xf numFmtId="0" fontId="6" fillId="4" borderId="33" xfId="3" applyFont="1" applyFill="1" applyBorder="1" applyAlignment="1">
      <alignment horizontal="right" vertical="center" wrapText="1"/>
    </xf>
    <xf numFmtId="0" fontId="6" fillId="4" borderId="34" xfId="3" applyFont="1" applyFill="1" applyBorder="1" applyAlignment="1">
      <alignment horizontal="right" vertical="center" wrapText="1"/>
    </xf>
    <xf numFmtId="0" fontId="6" fillId="4" borderId="36" xfId="3" applyFont="1" applyFill="1" applyBorder="1" applyAlignment="1">
      <alignment horizontal="right" vertical="center" wrapText="1"/>
    </xf>
    <xf numFmtId="0" fontId="5" fillId="0" borderId="11" xfId="3" applyFont="1" applyBorder="1" applyAlignment="1">
      <alignment horizontal="right" vertical="center" wrapText="1"/>
    </xf>
    <xf numFmtId="0" fontId="7" fillId="0" borderId="40" xfId="3" applyFont="1" applyBorder="1" applyAlignment="1">
      <alignment horizontal="right" vertical="center" wrapText="1"/>
    </xf>
    <xf numFmtId="0" fontId="7" fillId="0" borderId="33" xfId="3" applyFont="1" applyBorder="1" applyAlignment="1">
      <alignment horizontal="right" vertical="center" wrapText="1"/>
    </xf>
    <xf numFmtId="0" fontId="6" fillId="6" borderId="32" xfId="3" applyFont="1" applyFill="1" applyBorder="1" applyAlignment="1">
      <alignment horizontal="right" vertical="center" wrapText="1"/>
    </xf>
    <xf numFmtId="0" fontId="7" fillId="6" borderId="33" xfId="3" applyFont="1" applyFill="1" applyBorder="1" applyAlignment="1">
      <alignment horizontal="right" vertical="center" wrapText="1"/>
    </xf>
    <xf numFmtId="0" fontId="9" fillId="4" borderId="33" xfId="0" applyFont="1" applyFill="1" applyBorder="1" applyAlignment="1">
      <alignment horizontal="right" vertical="center" wrapText="1"/>
    </xf>
    <xf numFmtId="0" fontId="9" fillId="6" borderId="33" xfId="0" applyFont="1" applyFill="1" applyBorder="1" applyAlignment="1">
      <alignment horizontal="right" vertical="center" wrapText="1"/>
    </xf>
    <xf numFmtId="0" fontId="8" fillId="6" borderId="38" xfId="0" applyFont="1" applyFill="1" applyBorder="1" applyAlignment="1">
      <alignment horizontal="right" vertical="center" wrapText="1"/>
    </xf>
    <xf numFmtId="0" fontId="6" fillId="0" borderId="34" xfId="3" applyFont="1" applyBorder="1" applyAlignment="1">
      <alignment horizontal="right" vertical="center" wrapText="1"/>
    </xf>
    <xf numFmtId="0" fontId="6" fillId="0" borderId="35" xfId="3" applyFont="1" applyBorder="1" applyAlignment="1">
      <alignment horizontal="right" vertical="center" wrapText="1"/>
    </xf>
    <xf numFmtId="0" fontId="5" fillId="0" borderId="41" xfId="3" applyFont="1" applyBorder="1" applyAlignment="1">
      <alignment horizontal="center" vertical="center" wrapText="1"/>
    </xf>
    <xf numFmtId="0" fontId="5" fillId="0" borderId="11" xfId="3" applyFont="1" applyBorder="1" applyAlignment="1">
      <alignment horizontal="center" vertical="center" wrapText="1"/>
    </xf>
    <xf numFmtId="0" fontId="6" fillId="6" borderId="33" xfId="3" applyFont="1" applyFill="1" applyBorder="1" applyAlignment="1">
      <alignment horizontal="right" vertical="center" wrapText="1"/>
    </xf>
    <xf numFmtId="0" fontId="5" fillId="0" borderId="45" xfId="3" applyFont="1" applyBorder="1" applyAlignment="1">
      <alignment horizontal="center" vertical="center" wrapText="1"/>
    </xf>
    <xf numFmtId="0" fontId="5" fillId="0" borderId="15" xfId="3" applyFont="1" applyBorder="1" applyAlignment="1">
      <alignment horizontal="center" vertical="center" wrapText="1"/>
    </xf>
    <xf numFmtId="0" fontId="12" fillId="6" borderId="15" xfId="0" applyFont="1" applyFill="1" applyBorder="1" applyAlignment="1">
      <alignment horizontal="center" vertical="center"/>
    </xf>
    <xf numFmtId="0" fontId="12" fillId="0" borderId="46" xfId="0" applyFont="1" applyBorder="1" applyAlignment="1">
      <alignment horizontal="center" vertical="center"/>
    </xf>
    <xf numFmtId="0" fontId="12" fillId="9" borderId="44" xfId="0" applyFont="1" applyFill="1" applyBorder="1" applyAlignment="1">
      <alignment horizontal="center" vertical="center"/>
    </xf>
    <xf numFmtId="0" fontId="5" fillId="0" borderId="47" xfId="3" applyFont="1" applyBorder="1" applyAlignment="1">
      <alignment horizontal="center" vertical="center" wrapText="1"/>
    </xf>
    <xf numFmtId="0" fontId="5" fillId="0" borderId="48" xfId="3" applyFont="1" applyBorder="1" applyAlignment="1">
      <alignment horizontal="center" vertical="center" wrapText="1"/>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9" borderId="43" xfId="0" applyFont="1" applyFill="1" applyBorder="1" applyAlignment="1">
      <alignment horizontal="center" vertical="center"/>
    </xf>
    <xf numFmtId="164" fontId="12" fillId="0" borderId="7" xfId="0" applyNumberFormat="1" applyFont="1" applyBorder="1" applyAlignment="1">
      <alignment horizontal="center" vertical="center"/>
    </xf>
    <xf numFmtId="165" fontId="5" fillId="8" borderId="9" xfId="1" applyNumberFormat="1" applyFont="1" applyFill="1" applyBorder="1" applyAlignment="1">
      <alignment horizontal="center" vertical="center"/>
    </xf>
    <xf numFmtId="0" fontId="8" fillId="0" borderId="62" xfId="0" applyFont="1" applyBorder="1" applyAlignment="1">
      <alignment horizontal="right" vertical="center"/>
    </xf>
    <xf numFmtId="0" fontId="8" fillId="0" borderId="15" xfId="0" applyFont="1" applyBorder="1" applyAlignment="1">
      <alignment horizontal="right" vertical="center"/>
    </xf>
    <xf numFmtId="0" fontId="8" fillId="0" borderId="20" xfId="0" applyFont="1" applyBorder="1" applyAlignment="1">
      <alignment horizontal="right" vertical="center"/>
    </xf>
    <xf numFmtId="0" fontId="8" fillId="0" borderId="63" xfId="0" applyFont="1" applyBorder="1" applyAlignment="1">
      <alignment horizontal="right" vertical="center"/>
    </xf>
    <xf numFmtId="165" fontId="6" fillId="0" borderId="53" xfId="1" applyNumberFormat="1" applyFont="1" applyBorder="1" applyAlignment="1">
      <alignment horizontal="right" vertical="center"/>
    </xf>
    <xf numFmtId="165" fontId="6" fillId="0" borderId="54" xfId="1" applyNumberFormat="1" applyFont="1" applyBorder="1" applyAlignment="1">
      <alignment horizontal="right" vertical="center"/>
    </xf>
    <xf numFmtId="165" fontId="6" fillId="0" borderId="55" xfId="1" applyNumberFormat="1" applyFont="1" applyBorder="1" applyAlignment="1">
      <alignment horizontal="right" vertical="center"/>
    </xf>
    <xf numFmtId="165" fontId="6" fillId="0" borderId="48" xfId="1" applyNumberFormat="1" applyFont="1" applyBorder="1" applyAlignment="1">
      <alignment horizontal="right" vertical="center"/>
    </xf>
    <xf numFmtId="165" fontId="6" fillId="0" borderId="57" xfId="1" applyNumberFormat="1" applyFont="1" applyBorder="1" applyAlignment="1">
      <alignment horizontal="right" vertical="center"/>
    </xf>
    <xf numFmtId="165" fontId="6" fillId="0" borderId="58" xfId="1" applyNumberFormat="1" applyFont="1" applyBorder="1" applyAlignment="1">
      <alignment horizontal="right" vertical="center"/>
    </xf>
    <xf numFmtId="165" fontId="6" fillId="0" borderId="59" xfId="1" applyNumberFormat="1" applyFont="1" applyFill="1" applyBorder="1" applyAlignment="1">
      <alignment horizontal="right" vertical="center"/>
    </xf>
    <xf numFmtId="165" fontId="6" fillId="0" borderId="56" xfId="1" applyNumberFormat="1" applyFont="1" applyFill="1" applyBorder="1" applyAlignment="1">
      <alignment horizontal="right" vertical="center"/>
    </xf>
    <xf numFmtId="165" fontId="5" fillId="0" borderId="64" xfId="1" applyNumberFormat="1" applyFont="1" applyBorder="1" applyAlignment="1">
      <alignment horizontal="right" vertical="center"/>
    </xf>
    <xf numFmtId="165" fontId="5" fillId="0" borderId="65" xfId="1" applyNumberFormat="1" applyFont="1" applyBorder="1" applyAlignment="1">
      <alignment horizontal="right" vertical="center"/>
    </xf>
    <xf numFmtId="165" fontId="5" fillId="0" borderId="66" xfId="1" applyNumberFormat="1" applyFont="1" applyBorder="1" applyAlignment="1">
      <alignment horizontal="right" vertical="center"/>
    </xf>
    <xf numFmtId="165" fontId="5" fillId="0" borderId="67" xfId="1" applyNumberFormat="1" applyFont="1" applyBorder="1" applyAlignment="1">
      <alignment horizontal="right" vertical="center"/>
    </xf>
    <xf numFmtId="165" fontId="5" fillId="0" borderId="68" xfId="1" applyNumberFormat="1" applyFont="1" applyBorder="1" applyAlignment="1">
      <alignment horizontal="right" vertical="center"/>
    </xf>
    <xf numFmtId="165" fontId="5" fillId="0" borderId="58" xfId="1" applyNumberFormat="1" applyFont="1" applyBorder="1" applyAlignment="1">
      <alignment horizontal="right" vertical="center"/>
    </xf>
    <xf numFmtId="165" fontId="5" fillId="0" borderId="72" xfId="1" applyNumberFormat="1" applyFont="1" applyBorder="1" applyAlignment="1">
      <alignment horizontal="right" vertical="center"/>
    </xf>
    <xf numFmtId="165" fontId="5" fillId="0" borderId="54" xfId="1" applyNumberFormat="1" applyFont="1" applyBorder="1" applyAlignment="1">
      <alignment horizontal="right" vertical="center"/>
    </xf>
    <xf numFmtId="165" fontId="5" fillId="0" borderId="73" xfId="1" applyNumberFormat="1" applyFont="1" applyBorder="1" applyAlignment="1">
      <alignment horizontal="right" vertical="center"/>
    </xf>
    <xf numFmtId="9" fontId="8" fillId="0" borderId="74" xfId="0" applyNumberFormat="1" applyFont="1" applyBorder="1" applyAlignment="1">
      <alignment horizontal="right" vertical="center"/>
    </xf>
    <xf numFmtId="9" fontId="8" fillId="0" borderId="75" xfId="0" applyNumberFormat="1" applyFont="1" applyBorder="1" applyAlignment="1">
      <alignment horizontal="right" vertical="center"/>
    </xf>
    <xf numFmtId="165" fontId="5" fillId="0" borderId="75" xfId="1" applyNumberFormat="1" applyFont="1" applyBorder="1" applyAlignment="1">
      <alignment horizontal="right" vertical="center"/>
    </xf>
    <xf numFmtId="165" fontId="5" fillId="0" borderId="76" xfId="1" applyNumberFormat="1" applyFont="1" applyBorder="1" applyAlignment="1">
      <alignment horizontal="right" vertical="center"/>
    </xf>
    <xf numFmtId="165" fontId="5" fillId="0" borderId="15" xfId="1" applyNumberFormat="1" applyFont="1" applyBorder="1" applyAlignment="1">
      <alignment horizontal="right" vertical="center"/>
    </xf>
    <xf numFmtId="9" fontId="5" fillId="8" borderId="9" xfId="1" applyNumberFormat="1" applyFont="1" applyFill="1" applyBorder="1" applyAlignment="1">
      <alignment horizontal="center" vertical="center"/>
    </xf>
    <xf numFmtId="164" fontId="12" fillId="0" borderId="50" xfId="0" applyNumberFormat="1" applyFont="1" applyBorder="1" applyAlignment="1">
      <alignment horizontal="center" vertical="center"/>
    </xf>
    <xf numFmtId="0" fontId="5" fillId="0" borderId="53" xfId="3" applyFont="1" applyBorder="1" applyAlignment="1">
      <alignment horizontal="center" vertical="center" wrapText="1"/>
    </xf>
    <xf numFmtId="0" fontId="5" fillId="0" borderId="54" xfId="3" applyFont="1" applyBorder="1" applyAlignment="1">
      <alignment horizontal="center" vertical="center" wrapText="1"/>
    </xf>
    <xf numFmtId="0" fontId="3" fillId="0" borderId="54" xfId="3" applyFont="1" applyBorder="1" applyAlignment="1">
      <alignment horizontal="center" vertical="center" wrapText="1"/>
    </xf>
    <xf numFmtId="0" fontId="3" fillId="5" borderId="54" xfId="3" applyFont="1" applyFill="1" applyBorder="1" applyAlignment="1">
      <alignment horizontal="center" vertical="center" wrapText="1"/>
    </xf>
    <xf numFmtId="0" fontId="3" fillId="0" borderId="55" xfId="3" applyFont="1" applyBorder="1" applyAlignment="1">
      <alignment horizontal="center" vertical="center" wrapText="1"/>
    </xf>
    <xf numFmtId="0" fontId="3" fillId="0" borderId="48" xfId="3" applyFont="1" applyBorder="1" applyAlignment="1">
      <alignment horizontal="center" vertical="center" wrapText="1"/>
    </xf>
    <xf numFmtId="0" fontId="3" fillId="0" borderId="49" xfId="3" applyFont="1" applyBorder="1" applyAlignment="1">
      <alignment horizontal="center" vertical="center" wrapText="1"/>
    </xf>
    <xf numFmtId="165" fontId="5" fillId="0" borderId="77" xfId="1" applyNumberFormat="1" applyFont="1" applyBorder="1" applyAlignment="1">
      <alignment horizontal="right" vertical="center"/>
    </xf>
    <xf numFmtId="3" fontId="5" fillId="7" borderId="28" xfId="1" applyNumberFormat="1" applyFont="1" applyFill="1" applyBorder="1" applyAlignment="1">
      <alignment horizontal="right" vertical="center"/>
    </xf>
    <xf numFmtId="0" fontId="12" fillId="8" borderId="78" xfId="0" applyFont="1" applyFill="1" applyBorder="1" applyAlignment="1">
      <alignment horizontal="center" vertical="center"/>
    </xf>
    <xf numFmtId="165" fontId="6" fillId="0" borderId="73" xfId="1" applyNumberFormat="1" applyFont="1" applyBorder="1" applyAlignment="1">
      <alignment horizontal="right"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7"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5" fillId="0" borderId="5" xfId="3" applyFont="1" applyBorder="1" applyAlignment="1">
      <alignment horizontal="center" vertical="center" wrapText="1"/>
    </xf>
    <xf numFmtId="0" fontId="5" fillId="0" borderId="3" xfId="3"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5" xfId="0" applyFont="1" applyBorder="1" applyAlignment="1">
      <alignment horizontal="center" vertical="center" wrapText="1"/>
    </xf>
    <xf numFmtId="0" fontId="3" fillId="0" borderId="5" xfId="3" applyFont="1" applyBorder="1" applyAlignment="1">
      <alignment horizontal="center" vertical="center" wrapText="1"/>
    </xf>
    <xf numFmtId="0" fontId="3" fillId="0" borderId="9" xfId="3" applyFont="1" applyBorder="1" applyAlignment="1">
      <alignment horizontal="center" vertical="center" wrapText="1"/>
    </xf>
    <xf numFmtId="0" fontId="3" fillId="3" borderId="4" xfId="3" applyFont="1" applyFill="1" applyBorder="1" applyAlignment="1">
      <alignment horizontal="center" vertical="center"/>
    </xf>
    <xf numFmtId="0" fontId="3" fillId="3" borderId="1" xfId="3" applyFont="1" applyFill="1" applyBorder="1" applyAlignment="1">
      <alignment horizontal="center" vertical="center"/>
    </xf>
    <xf numFmtId="0" fontId="3" fillId="3" borderId="2" xfId="3" applyFont="1" applyFill="1" applyBorder="1" applyAlignment="1">
      <alignment horizontal="center" vertical="center"/>
    </xf>
    <xf numFmtId="0" fontId="5" fillId="4" borderId="4" xfId="3" applyFont="1" applyFill="1" applyBorder="1" applyAlignment="1">
      <alignment horizontal="center" vertical="center" wrapText="1"/>
    </xf>
    <xf numFmtId="0" fontId="5" fillId="4" borderId="1" xfId="3" applyFont="1" applyFill="1" applyBorder="1" applyAlignment="1">
      <alignment horizontal="center" vertical="center" wrapText="1"/>
    </xf>
    <xf numFmtId="0" fontId="5" fillId="4" borderId="2" xfId="3" applyFont="1" applyFill="1" applyBorder="1" applyAlignment="1">
      <alignment horizontal="center" vertical="center" wrapText="1"/>
    </xf>
    <xf numFmtId="0" fontId="5" fillId="0" borderId="4" xfId="3" applyFont="1" applyBorder="1" applyAlignment="1">
      <alignment horizontal="center" vertical="center" wrapText="1"/>
    </xf>
    <xf numFmtId="0" fontId="5" fillId="0" borderId="2" xfId="3" applyFont="1" applyBorder="1" applyAlignment="1">
      <alignment horizontal="center" vertical="center" wrapText="1"/>
    </xf>
    <xf numFmtId="0" fontId="3" fillId="0" borderId="4" xfId="3" applyFont="1" applyBorder="1" applyAlignment="1">
      <alignment horizontal="center" vertical="center"/>
    </xf>
    <xf numFmtId="0" fontId="3" fillId="0" borderId="2" xfId="3" applyFont="1" applyBorder="1" applyAlignment="1">
      <alignment horizontal="center" vertical="center"/>
    </xf>
    <xf numFmtId="0" fontId="5" fillId="0" borderId="9" xfId="3" applyFont="1" applyBorder="1" applyAlignment="1">
      <alignment horizontal="center" vertical="center" wrapText="1"/>
    </xf>
    <xf numFmtId="0" fontId="11" fillId="7" borderId="4" xfId="3" applyFont="1" applyFill="1" applyBorder="1" applyAlignment="1">
      <alignment horizontal="center" vertical="center" wrapText="1"/>
    </xf>
    <xf numFmtId="0" fontId="11" fillId="7" borderId="1" xfId="3" applyFont="1" applyFill="1" applyBorder="1" applyAlignment="1">
      <alignment horizontal="center" vertical="center" wrapText="1"/>
    </xf>
    <xf numFmtId="0" fontId="11" fillId="7" borderId="2" xfId="3" applyFont="1" applyFill="1" applyBorder="1" applyAlignment="1">
      <alignment horizontal="center" vertical="center" wrapText="1"/>
    </xf>
    <xf numFmtId="0" fontId="5" fillId="7" borderId="4" xfId="3" applyFont="1" applyFill="1" applyBorder="1" applyAlignment="1">
      <alignment horizontal="center" vertical="center" wrapText="1"/>
    </xf>
    <xf numFmtId="0" fontId="5" fillId="7" borderId="1" xfId="3" applyFont="1" applyFill="1" applyBorder="1" applyAlignment="1">
      <alignment horizontal="center" vertical="center" wrapText="1"/>
    </xf>
    <xf numFmtId="0" fontId="5" fillId="7" borderId="2" xfId="3" applyFont="1" applyFill="1" applyBorder="1" applyAlignment="1">
      <alignment horizontal="center" vertical="center" wrapText="1"/>
    </xf>
    <xf numFmtId="0" fontId="5" fillId="0" borderId="7" xfId="3" applyFont="1" applyBorder="1" applyAlignment="1">
      <alignment horizontal="center" vertical="center"/>
    </xf>
    <xf numFmtId="0" fontId="5" fillId="0" borderId="12" xfId="3" applyFont="1" applyBorder="1" applyAlignment="1">
      <alignment horizontal="center" vertical="center"/>
    </xf>
    <xf numFmtId="0" fontId="5" fillId="0" borderId="6" xfId="3" applyFont="1" applyBorder="1" applyAlignment="1">
      <alignment horizontal="center" vertical="center"/>
    </xf>
    <xf numFmtId="0" fontId="5" fillId="0" borderId="10" xfId="3" applyFont="1" applyBorder="1" applyAlignment="1">
      <alignment horizontal="center" vertical="center"/>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3" fillId="0" borderId="27" xfId="3" applyFont="1" applyBorder="1" applyAlignment="1">
      <alignment horizontal="center" vertical="center" wrapText="1"/>
    </xf>
    <xf numFmtId="0" fontId="3" fillId="0" borderId="28" xfId="3" applyFont="1" applyBorder="1" applyAlignment="1">
      <alignment horizontal="center" vertical="center" wrapText="1"/>
    </xf>
    <xf numFmtId="0" fontId="10" fillId="3" borderId="4" xfId="3" applyFont="1" applyFill="1" applyBorder="1" applyAlignment="1">
      <alignment horizontal="center" vertical="center"/>
    </xf>
    <xf numFmtId="0" fontId="10" fillId="3" borderId="1" xfId="3" applyFont="1" applyFill="1" applyBorder="1" applyAlignment="1">
      <alignment horizontal="center" vertical="center"/>
    </xf>
    <xf numFmtId="0" fontId="10" fillId="3" borderId="2" xfId="3" applyFont="1" applyFill="1" applyBorder="1" applyAlignment="1">
      <alignment horizontal="center" vertical="center"/>
    </xf>
    <xf numFmtId="0" fontId="10" fillId="2" borderId="4" xfId="3" applyFont="1" applyFill="1" applyBorder="1" applyAlignment="1">
      <alignment horizontal="center" vertical="center"/>
    </xf>
    <xf numFmtId="0" fontId="10" fillId="2" borderId="1" xfId="3" applyFont="1" applyFill="1" applyBorder="1" applyAlignment="1">
      <alignment horizontal="center" vertical="center"/>
    </xf>
    <xf numFmtId="0" fontId="10" fillId="2" borderId="2"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1" xfId="3" applyFont="1" applyFill="1" applyBorder="1" applyAlignment="1">
      <alignment horizontal="center" vertical="center"/>
    </xf>
    <xf numFmtId="0" fontId="3" fillId="2" borderId="2" xfId="3" applyFont="1" applyFill="1" applyBorder="1" applyAlignment="1">
      <alignment horizontal="center" vertical="center"/>
    </xf>
    <xf numFmtId="0" fontId="3" fillId="4" borderId="4" xfId="3" applyFont="1" applyFill="1" applyBorder="1" applyAlignment="1">
      <alignment horizontal="center" vertical="center"/>
    </xf>
    <xf numFmtId="0" fontId="3" fillId="4" borderId="1" xfId="3" applyFont="1" applyFill="1" applyBorder="1" applyAlignment="1">
      <alignment horizontal="center" vertical="center"/>
    </xf>
    <xf numFmtId="0" fontId="3" fillId="4" borderId="2" xfId="3" applyFont="1" applyFill="1" applyBorder="1" applyAlignment="1">
      <alignment horizontal="center" vertical="center"/>
    </xf>
    <xf numFmtId="0" fontId="0" fillId="0" borderId="79" xfId="0" applyBorder="1" applyAlignment="1">
      <alignment horizontal="left" vertical="top" wrapText="1"/>
    </xf>
    <xf numFmtId="0" fontId="0" fillId="0" borderId="70" xfId="0" applyBorder="1" applyAlignment="1">
      <alignment horizontal="left" vertical="top" wrapText="1"/>
    </xf>
    <xf numFmtId="0" fontId="0" fillId="0" borderId="80" xfId="0" applyBorder="1" applyAlignment="1">
      <alignment horizontal="left" vertical="top" wrapText="1"/>
    </xf>
    <xf numFmtId="0" fontId="0" fillId="0" borderId="71" xfId="0" applyBorder="1" applyAlignment="1">
      <alignment horizontal="left" vertical="top" wrapText="1"/>
    </xf>
    <xf numFmtId="0" fontId="0" fillId="0" borderId="0" xfId="0" applyAlignment="1">
      <alignment horizontal="left" vertical="top" wrapText="1"/>
    </xf>
    <xf numFmtId="0" fontId="0" fillId="0" borderId="81" xfId="0" applyBorder="1" applyAlignment="1">
      <alignment horizontal="left" vertical="top" wrapText="1"/>
    </xf>
    <xf numFmtId="0" fontId="0" fillId="0" borderId="60" xfId="0" applyBorder="1" applyAlignment="1">
      <alignment horizontal="left" vertical="top" wrapText="1"/>
    </xf>
    <xf numFmtId="0" fontId="0" fillId="0" borderId="51" xfId="0" applyBorder="1" applyAlignment="1">
      <alignment horizontal="left" vertical="top" wrapText="1"/>
    </xf>
    <xf numFmtId="0" fontId="0" fillId="0" borderId="68" xfId="0" applyBorder="1" applyAlignment="1">
      <alignment horizontal="left" vertical="top" wrapText="1"/>
    </xf>
    <xf numFmtId="0" fontId="12" fillId="8" borderId="69" xfId="0" applyFont="1" applyFill="1" applyBorder="1" applyAlignment="1">
      <alignment horizontal="center" vertical="center" wrapText="1"/>
    </xf>
    <xf numFmtId="0" fontId="12" fillId="8" borderId="52" xfId="0" applyFont="1" applyFill="1" applyBorder="1" applyAlignment="1">
      <alignment horizontal="center" vertical="center" wrapText="1"/>
    </xf>
    <xf numFmtId="0" fontId="12" fillId="0" borderId="61" xfId="0" applyFont="1" applyBorder="1" applyAlignment="1">
      <alignment horizontal="center" vertical="center" wrapText="1"/>
    </xf>
    <xf numFmtId="0" fontId="13" fillId="0" borderId="60" xfId="0" applyFont="1" applyBorder="1" applyAlignment="1">
      <alignment horizontal="center" vertical="center"/>
    </xf>
    <xf numFmtId="0" fontId="13" fillId="0" borderId="69" xfId="0" applyFont="1" applyBorder="1" applyAlignment="1">
      <alignment horizontal="center" vertical="center"/>
    </xf>
    <xf numFmtId="0" fontId="13" fillId="0" borderId="52" xfId="0" applyFont="1" applyBorder="1" applyAlignment="1">
      <alignment horizontal="center" vertical="center"/>
    </xf>
    <xf numFmtId="0" fontId="5" fillId="8" borderId="1" xfId="3" applyFont="1" applyFill="1" applyBorder="1" applyAlignment="1">
      <alignment horizontal="center" vertical="center" wrapText="1"/>
    </xf>
    <xf numFmtId="0" fontId="5" fillId="8" borderId="27" xfId="3" applyFont="1" applyFill="1" applyBorder="1" applyAlignment="1">
      <alignment horizontal="center" vertical="center" wrapText="1"/>
    </xf>
    <xf numFmtId="0" fontId="5" fillId="0" borderId="17" xfId="3" applyFont="1" applyBorder="1" applyAlignment="1">
      <alignment horizontal="center" vertical="center"/>
    </xf>
    <xf numFmtId="0" fontId="5" fillId="0" borderId="30" xfId="3" applyFont="1" applyBorder="1" applyAlignment="1">
      <alignment horizontal="center" vertical="center"/>
    </xf>
    <xf numFmtId="0" fontId="5" fillId="0" borderId="29" xfId="3" applyFont="1" applyBorder="1" applyAlignment="1">
      <alignment horizontal="center" vertical="center"/>
    </xf>
    <xf numFmtId="0" fontId="5" fillId="0" borderId="43" xfId="3" applyFont="1" applyBorder="1" applyAlignment="1">
      <alignment horizontal="center" vertical="center" wrapText="1"/>
    </xf>
    <xf numFmtId="0" fontId="5" fillId="0" borderId="61" xfId="3" applyFont="1" applyBorder="1" applyAlignment="1">
      <alignment horizontal="center" vertical="center" wrapText="1"/>
    </xf>
  </cellXfs>
  <cellStyles count="5">
    <cellStyle name="Comma" xfId="1" builtinId="3"/>
    <cellStyle name="Normal" xfId="0" builtinId="0"/>
    <cellStyle name="Normal 2" xfId="3" xr:uid="{CBE9F0C7-D5FB-44B4-BB54-5EDEF7137648}"/>
    <cellStyle name="Normal 3" xfId="4" xr:uid="{5D821404-798D-4EA6-AA8C-40711666A3C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3AB7-CD91-4C60-83D8-F0A5C6F54EC0}">
  <dimension ref="B1:AN28"/>
  <sheetViews>
    <sheetView tabSelected="1" topLeftCell="R1" zoomScale="65" zoomScaleNormal="65" workbookViewId="0">
      <selection activeCell="E28" sqref="E28:AL28"/>
    </sheetView>
  </sheetViews>
  <sheetFormatPr defaultRowHeight="15" x14ac:dyDescent="0.25"/>
  <cols>
    <col min="1" max="1" width="0.85546875" customWidth="1"/>
    <col min="2" max="2" width="10.5703125" bestFit="1" customWidth="1"/>
    <col min="3" max="3" width="10.85546875" bestFit="1" customWidth="1"/>
    <col min="4" max="4" width="11" customWidth="1"/>
    <col min="5" max="5" width="10.7109375" customWidth="1"/>
    <col min="6" max="6" width="10.5703125" customWidth="1"/>
    <col min="7" max="7" width="11.42578125" customWidth="1"/>
    <col min="8" max="8" width="10.7109375" customWidth="1"/>
    <col min="9" max="9" width="11.5703125" customWidth="1"/>
    <col min="10" max="10" width="12.28515625" customWidth="1"/>
    <col min="11" max="11" width="13.7109375" customWidth="1"/>
    <col min="12" max="12" width="13.140625" customWidth="1"/>
    <col min="13" max="13" width="1" customWidth="1"/>
    <col min="14" max="14" width="9.140625" customWidth="1"/>
    <col min="15" max="15" width="11.28515625" customWidth="1"/>
    <col min="16" max="16" width="9.140625" customWidth="1"/>
    <col min="17" max="22" width="10.7109375" customWidth="1"/>
    <col min="23" max="23" width="12.5703125" customWidth="1"/>
    <col min="24" max="24" width="12.85546875" customWidth="1"/>
    <col min="25" max="25" width="0.85546875" customWidth="1"/>
    <col min="27" max="27" width="11.140625" bestFit="1" customWidth="1"/>
    <col min="29" max="29" width="11.140625" bestFit="1" customWidth="1"/>
    <col min="30" max="31" width="12.42578125" customWidth="1"/>
    <col min="32" max="35" width="10" customWidth="1"/>
    <col min="36" max="36" width="12.42578125" customWidth="1"/>
    <col min="37" max="37" width="13.140625" customWidth="1"/>
    <col min="38" max="38" width="14.42578125" customWidth="1"/>
    <col min="39" max="39" width="18.28515625" customWidth="1"/>
    <col min="40" max="40" width="22" customWidth="1"/>
  </cols>
  <sheetData>
    <row r="1" spans="2:40" ht="15.75" thickBot="1" x14ac:dyDescent="0.3"/>
    <row r="2" spans="2:40" ht="39" customHeight="1" thickBot="1" x14ac:dyDescent="0.3">
      <c r="E2" s="218" t="s">
        <v>0</v>
      </c>
      <c r="F2" s="219"/>
      <c r="G2" s="219"/>
      <c r="H2" s="219"/>
      <c r="I2" s="219"/>
      <c r="J2" s="219"/>
      <c r="K2" s="219"/>
      <c r="L2" s="220"/>
      <c r="N2" s="235" t="s">
        <v>1</v>
      </c>
      <c r="O2" s="236"/>
      <c r="P2" s="236"/>
      <c r="Q2" s="236"/>
      <c r="R2" s="236"/>
      <c r="S2" s="236"/>
      <c r="T2" s="236"/>
      <c r="U2" s="236"/>
      <c r="V2" s="236"/>
      <c r="W2" s="236"/>
      <c r="X2" s="237"/>
      <c r="Y2" s="36"/>
      <c r="Z2" s="232" t="s">
        <v>2</v>
      </c>
      <c r="AA2" s="233"/>
      <c r="AB2" s="233"/>
      <c r="AC2" s="233"/>
      <c r="AD2" s="233"/>
      <c r="AE2" s="233"/>
      <c r="AF2" s="233"/>
      <c r="AG2" s="233"/>
      <c r="AH2" s="233"/>
      <c r="AI2" s="233"/>
      <c r="AJ2" s="233"/>
      <c r="AK2" s="233"/>
      <c r="AL2" s="234"/>
    </row>
    <row r="3" spans="2:40" ht="39" customHeight="1" thickBot="1" x14ac:dyDescent="0.3">
      <c r="B3" s="41"/>
      <c r="C3" s="41"/>
      <c r="D3" s="41"/>
      <c r="E3" s="221" t="s">
        <v>3</v>
      </c>
      <c r="F3" s="222"/>
      <c r="G3" s="223"/>
      <c r="H3" s="210" t="s">
        <v>4</v>
      </c>
      <c r="I3" s="211"/>
      <c r="J3" s="211"/>
      <c r="K3" s="212"/>
      <c r="L3" s="200" t="s">
        <v>5</v>
      </c>
      <c r="M3" s="41"/>
      <c r="N3" s="238" t="s">
        <v>3</v>
      </c>
      <c r="O3" s="239"/>
      <c r="P3" s="239"/>
      <c r="Q3" s="239"/>
      <c r="R3" s="240"/>
      <c r="S3" s="241" t="s">
        <v>4</v>
      </c>
      <c r="T3" s="242"/>
      <c r="U3" s="242"/>
      <c r="V3" s="242"/>
      <c r="W3" s="243"/>
      <c r="X3" s="200" t="s">
        <v>6</v>
      </c>
      <c r="Y3" s="42"/>
      <c r="Z3" s="207" t="s">
        <v>3</v>
      </c>
      <c r="AA3" s="208"/>
      <c r="AB3" s="208"/>
      <c r="AC3" s="208"/>
      <c r="AD3" s="208"/>
      <c r="AE3" s="209"/>
      <c r="AF3" s="210" t="s">
        <v>4</v>
      </c>
      <c r="AG3" s="211"/>
      <c r="AH3" s="211"/>
      <c r="AI3" s="211"/>
      <c r="AJ3" s="211"/>
      <c r="AK3" s="212"/>
      <c r="AL3" s="200" t="s">
        <v>5</v>
      </c>
      <c r="AM3" s="202" t="s">
        <v>7</v>
      </c>
    </row>
    <row r="4" spans="2:40" ht="43.5" customHeight="1" x14ac:dyDescent="0.25">
      <c r="B4" s="200" t="s">
        <v>8</v>
      </c>
      <c r="C4" s="198" t="s">
        <v>9</v>
      </c>
      <c r="D4" s="199"/>
      <c r="E4" s="224" t="s">
        <v>10</v>
      </c>
      <c r="F4" s="226" t="s">
        <v>11</v>
      </c>
      <c r="G4" s="200" t="s">
        <v>12</v>
      </c>
      <c r="H4" s="228" t="s">
        <v>10</v>
      </c>
      <c r="I4" s="200" t="s">
        <v>11</v>
      </c>
      <c r="J4" s="205" t="s">
        <v>13</v>
      </c>
      <c r="K4" s="230" t="s">
        <v>14</v>
      </c>
      <c r="L4" s="201"/>
      <c r="M4" s="43"/>
      <c r="N4" s="215" t="s">
        <v>10</v>
      </c>
      <c r="O4" s="216"/>
      <c r="P4" s="215" t="s">
        <v>11</v>
      </c>
      <c r="Q4" s="216"/>
      <c r="R4" s="200" t="s">
        <v>12</v>
      </c>
      <c r="S4" s="213" t="s">
        <v>10</v>
      </c>
      <c r="T4" s="214"/>
      <c r="U4" s="213" t="s">
        <v>11</v>
      </c>
      <c r="V4" s="214"/>
      <c r="W4" s="205" t="s">
        <v>15</v>
      </c>
      <c r="X4" s="201"/>
      <c r="Y4" s="42"/>
      <c r="Z4" s="215" t="s">
        <v>10</v>
      </c>
      <c r="AA4" s="216"/>
      <c r="AB4" s="215" t="s">
        <v>11</v>
      </c>
      <c r="AC4" s="216"/>
      <c r="AD4" s="205" t="s">
        <v>15</v>
      </c>
      <c r="AE4" s="200" t="s">
        <v>12</v>
      </c>
      <c r="AF4" s="213" t="s">
        <v>10</v>
      </c>
      <c r="AG4" s="214"/>
      <c r="AH4" s="213" t="s">
        <v>11</v>
      </c>
      <c r="AI4" s="214"/>
      <c r="AJ4" s="205" t="s">
        <v>15</v>
      </c>
      <c r="AK4" s="205" t="s">
        <v>14</v>
      </c>
      <c r="AL4" s="201"/>
      <c r="AM4" s="203"/>
    </row>
    <row r="5" spans="2:40" ht="45.75" customHeight="1" thickBot="1" x14ac:dyDescent="0.3">
      <c r="B5" s="201"/>
      <c r="C5" s="44" t="s">
        <v>16</v>
      </c>
      <c r="D5" s="44" t="s">
        <v>17</v>
      </c>
      <c r="E5" s="225"/>
      <c r="F5" s="227"/>
      <c r="G5" s="217"/>
      <c r="H5" s="229"/>
      <c r="I5" s="217"/>
      <c r="J5" s="206"/>
      <c r="K5" s="231"/>
      <c r="L5" s="201"/>
      <c r="M5" s="43"/>
      <c r="N5" s="45" t="s">
        <v>18</v>
      </c>
      <c r="O5" s="46" t="s">
        <v>19</v>
      </c>
      <c r="P5" s="45" t="s">
        <v>18</v>
      </c>
      <c r="Q5" s="45" t="s">
        <v>19</v>
      </c>
      <c r="R5" s="217"/>
      <c r="S5" s="45" t="s">
        <v>18</v>
      </c>
      <c r="T5" s="45" t="s">
        <v>19</v>
      </c>
      <c r="U5" s="45" t="s">
        <v>18</v>
      </c>
      <c r="V5" s="45" t="s">
        <v>19</v>
      </c>
      <c r="W5" s="206"/>
      <c r="X5" s="217"/>
      <c r="Y5" s="47"/>
      <c r="Z5" s="45" t="s">
        <v>18</v>
      </c>
      <c r="AA5" s="45" t="s">
        <v>19</v>
      </c>
      <c r="AB5" s="45" t="s">
        <v>18</v>
      </c>
      <c r="AC5" s="45" t="s">
        <v>19</v>
      </c>
      <c r="AD5" s="206"/>
      <c r="AE5" s="217"/>
      <c r="AF5" s="45" t="s">
        <v>18</v>
      </c>
      <c r="AG5" s="45" t="s">
        <v>19</v>
      </c>
      <c r="AH5" s="45" t="s">
        <v>18</v>
      </c>
      <c r="AI5" s="45" t="s">
        <v>19</v>
      </c>
      <c r="AJ5" s="206"/>
      <c r="AK5" s="206"/>
      <c r="AL5" s="217"/>
      <c r="AM5" s="204"/>
      <c r="AN5" s="150" t="s">
        <v>20</v>
      </c>
    </row>
    <row r="6" spans="2:40" ht="25.15" customHeight="1" x14ac:dyDescent="0.25">
      <c r="B6" s="59">
        <v>2003</v>
      </c>
      <c r="C6" s="80">
        <v>37880</v>
      </c>
      <c r="D6" s="48">
        <v>37986</v>
      </c>
      <c r="E6" s="40">
        <v>283</v>
      </c>
      <c r="F6" s="40">
        <v>718</v>
      </c>
      <c r="G6" s="103">
        <v>1001</v>
      </c>
      <c r="H6" s="31" t="s">
        <v>21</v>
      </c>
      <c r="I6" s="1" t="s">
        <v>21</v>
      </c>
      <c r="J6" s="13" t="s">
        <v>21</v>
      </c>
      <c r="K6" s="106" t="s">
        <v>21</v>
      </c>
      <c r="L6" s="14">
        <v>1001</v>
      </c>
      <c r="M6" s="33"/>
      <c r="N6" s="73">
        <v>10</v>
      </c>
      <c r="O6" s="73">
        <v>6</v>
      </c>
      <c r="P6" s="73">
        <v>45</v>
      </c>
      <c r="Q6" s="73">
        <v>18</v>
      </c>
      <c r="R6" s="118">
        <f>SUM(N6:Q6)</f>
        <v>79</v>
      </c>
      <c r="S6" s="31" t="s">
        <v>22</v>
      </c>
      <c r="T6" s="1" t="s">
        <v>22</v>
      </c>
      <c r="U6" s="1" t="s">
        <v>22</v>
      </c>
      <c r="V6" s="1" t="s">
        <v>22</v>
      </c>
      <c r="W6" s="13" t="s">
        <v>22</v>
      </c>
      <c r="X6" s="23">
        <f>SUM(R6:W6)</f>
        <v>79</v>
      </c>
      <c r="Y6" s="49"/>
      <c r="Z6" s="31">
        <v>3</v>
      </c>
      <c r="AA6" s="1">
        <v>18</v>
      </c>
      <c r="AB6" s="1">
        <v>1</v>
      </c>
      <c r="AC6" s="2">
        <v>25</v>
      </c>
      <c r="AD6" s="73" t="s">
        <v>22</v>
      </c>
      <c r="AE6" s="128">
        <f>SUM(Z6:AD6)</f>
        <v>47</v>
      </c>
      <c r="AF6" s="31" t="s">
        <v>22</v>
      </c>
      <c r="AG6" s="1" t="s">
        <v>22</v>
      </c>
      <c r="AH6" s="1" t="s">
        <v>22</v>
      </c>
      <c r="AI6" s="1" t="s">
        <v>22</v>
      </c>
      <c r="AJ6" s="1" t="s">
        <v>22</v>
      </c>
      <c r="AK6" s="129">
        <v>0</v>
      </c>
      <c r="AL6" s="95">
        <v>47</v>
      </c>
      <c r="AM6" s="141" t="s">
        <v>21</v>
      </c>
      <c r="AN6" s="146" t="s">
        <v>21</v>
      </c>
    </row>
    <row r="7" spans="2:40" ht="25.15" customHeight="1" x14ac:dyDescent="0.25">
      <c r="B7" s="60">
        <v>2004</v>
      </c>
      <c r="C7" s="81">
        <v>38237</v>
      </c>
      <c r="D7" s="50">
        <v>38396</v>
      </c>
      <c r="E7" s="20">
        <v>256</v>
      </c>
      <c r="F7" s="20">
        <v>620</v>
      </c>
      <c r="G7" s="104">
        <v>876</v>
      </c>
      <c r="H7" s="32" t="s">
        <v>21</v>
      </c>
      <c r="I7" s="3" t="s">
        <v>21</v>
      </c>
      <c r="J7" s="15" t="s">
        <v>21</v>
      </c>
      <c r="K7" s="107" t="s">
        <v>21</v>
      </c>
      <c r="L7" s="16">
        <v>876</v>
      </c>
      <c r="M7" s="33"/>
      <c r="N7" s="3">
        <v>15</v>
      </c>
      <c r="O7" s="3">
        <v>7</v>
      </c>
      <c r="P7" s="3">
        <v>19</v>
      </c>
      <c r="Q7" s="3">
        <v>10</v>
      </c>
      <c r="R7" s="119">
        <f t="shared" ref="R7:R22" si="0">SUM(N7:Q7)</f>
        <v>51</v>
      </c>
      <c r="S7" s="32" t="s">
        <v>22</v>
      </c>
      <c r="T7" s="3" t="s">
        <v>22</v>
      </c>
      <c r="U7" s="3" t="s">
        <v>22</v>
      </c>
      <c r="V7" s="3" t="s">
        <v>22</v>
      </c>
      <c r="W7" s="15" t="s">
        <v>22</v>
      </c>
      <c r="X7" s="24">
        <f t="shared" ref="X7:X11" si="1">SUM(R7:W7)</f>
        <v>51</v>
      </c>
      <c r="Y7" s="49"/>
      <c r="Z7" s="32">
        <v>2</v>
      </c>
      <c r="AA7" s="3">
        <v>32</v>
      </c>
      <c r="AB7" s="3">
        <v>0</v>
      </c>
      <c r="AC7" s="4">
        <v>65</v>
      </c>
      <c r="AD7" s="3" t="s">
        <v>22</v>
      </c>
      <c r="AE7" s="128">
        <f t="shared" ref="AE7:AE25" si="2">SUM(Z7:AD7)</f>
        <v>99</v>
      </c>
      <c r="AF7" s="32" t="s">
        <v>22</v>
      </c>
      <c r="AG7" s="3" t="s">
        <v>22</v>
      </c>
      <c r="AH7" s="3" t="s">
        <v>22</v>
      </c>
      <c r="AI7" s="3" t="s">
        <v>22</v>
      </c>
      <c r="AJ7" s="3" t="s">
        <v>22</v>
      </c>
      <c r="AK7" s="130">
        <v>0</v>
      </c>
      <c r="AL7" s="96">
        <v>99</v>
      </c>
      <c r="AM7" s="142" t="s">
        <v>21</v>
      </c>
      <c r="AN7" s="147" t="s">
        <v>21</v>
      </c>
    </row>
    <row r="8" spans="2:40" ht="25.15" customHeight="1" x14ac:dyDescent="0.25">
      <c r="B8" s="60">
        <v>2005</v>
      </c>
      <c r="C8" s="81">
        <v>38601</v>
      </c>
      <c r="D8" s="50">
        <v>38741</v>
      </c>
      <c r="E8" s="20">
        <v>393</v>
      </c>
      <c r="F8" s="20">
        <v>845</v>
      </c>
      <c r="G8" s="104">
        <v>1238</v>
      </c>
      <c r="H8" s="32" t="s">
        <v>21</v>
      </c>
      <c r="I8" s="3" t="s">
        <v>21</v>
      </c>
      <c r="J8" s="15" t="s">
        <v>21</v>
      </c>
      <c r="K8" s="107" t="s">
        <v>21</v>
      </c>
      <c r="L8" s="16">
        <v>1238</v>
      </c>
      <c r="M8" s="33"/>
      <c r="N8" s="3">
        <v>5</v>
      </c>
      <c r="O8" s="3">
        <v>12</v>
      </c>
      <c r="P8" s="3">
        <v>24</v>
      </c>
      <c r="Q8" s="3">
        <v>28</v>
      </c>
      <c r="R8" s="119">
        <f t="shared" si="0"/>
        <v>69</v>
      </c>
      <c r="S8" s="32" t="s">
        <v>22</v>
      </c>
      <c r="T8" s="3" t="s">
        <v>22</v>
      </c>
      <c r="U8" s="3" t="s">
        <v>22</v>
      </c>
      <c r="V8" s="3" t="s">
        <v>22</v>
      </c>
      <c r="W8" s="15" t="s">
        <v>22</v>
      </c>
      <c r="X8" s="24">
        <f t="shared" si="1"/>
        <v>69</v>
      </c>
      <c r="Y8" s="49"/>
      <c r="Z8" s="32">
        <v>2</v>
      </c>
      <c r="AA8" s="3">
        <v>64</v>
      </c>
      <c r="AB8" s="3">
        <v>4</v>
      </c>
      <c r="AC8" s="4">
        <v>100</v>
      </c>
      <c r="AD8" s="3" t="s">
        <v>22</v>
      </c>
      <c r="AE8" s="128">
        <f t="shared" si="2"/>
        <v>170</v>
      </c>
      <c r="AF8" s="32" t="s">
        <v>22</v>
      </c>
      <c r="AG8" s="3" t="s">
        <v>22</v>
      </c>
      <c r="AH8" s="3" t="s">
        <v>22</v>
      </c>
      <c r="AI8" s="3" t="s">
        <v>22</v>
      </c>
      <c r="AJ8" s="3" t="s">
        <v>22</v>
      </c>
      <c r="AK8" s="130">
        <v>0</v>
      </c>
      <c r="AL8" s="96">
        <v>170</v>
      </c>
      <c r="AM8" s="142" t="s">
        <v>21</v>
      </c>
      <c r="AN8" s="147" t="s">
        <v>21</v>
      </c>
    </row>
    <row r="9" spans="2:40" ht="25.15" customHeight="1" x14ac:dyDescent="0.25">
      <c r="B9" s="60">
        <v>2006</v>
      </c>
      <c r="C9" s="81">
        <v>38965</v>
      </c>
      <c r="D9" s="50">
        <v>39110</v>
      </c>
      <c r="E9" s="20">
        <v>980</v>
      </c>
      <c r="F9" s="20">
        <v>1434</v>
      </c>
      <c r="G9" s="104">
        <v>2414</v>
      </c>
      <c r="H9" s="32" t="s">
        <v>21</v>
      </c>
      <c r="I9" s="3" t="s">
        <v>21</v>
      </c>
      <c r="J9" s="15" t="s">
        <v>21</v>
      </c>
      <c r="K9" s="107" t="s">
        <v>21</v>
      </c>
      <c r="L9" s="16">
        <v>2414</v>
      </c>
      <c r="M9" s="33"/>
      <c r="N9" s="3">
        <v>12</v>
      </c>
      <c r="O9" s="3">
        <v>20</v>
      </c>
      <c r="P9" s="3">
        <v>70</v>
      </c>
      <c r="Q9" s="3">
        <v>80</v>
      </c>
      <c r="R9" s="119">
        <f t="shared" si="0"/>
        <v>182</v>
      </c>
      <c r="S9" s="32" t="s">
        <v>22</v>
      </c>
      <c r="T9" s="3" t="s">
        <v>22</v>
      </c>
      <c r="U9" s="3" t="s">
        <v>22</v>
      </c>
      <c r="V9" s="3" t="s">
        <v>22</v>
      </c>
      <c r="W9" s="15" t="s">
        <v>22</v>
      </c>
      <c r="X9" s="24">
        <f t="shared" si="1"/>
        <v>182</v>
      </c>
      <c r="Y9" s="49"/>
      <c r="Z9" s="32">
        <v>3</v>
      </c>
      <c r="AA9" s="3">
        <v>77</v>
      </c>
      <c r="AB9" s="3">
        <v>6</v>
      </c>
      <c r="AC9" s="4">
        <v>105</v>
      </c>
      <c r="AD9" s="3" t="s">
        <v>22</v>
      </c>
      <c r="AE9" s="128">
        <f t="shared" si="2"/>
        <v>191</v>
      </c>
      <c r="AF9" s="32" t="s">
        <v>22</v>
      </c>
      <c r="AG9" s="3" t="s">
        <v>22</v>
      </c>
      <c r="AH9" s="3" t="s">
        <v>22</v>
      </c>
      <c r="AI9" s="3" t="s">
        <v>22</v>
      </c>
      <c r="AJ9" s="3" t="s">
        <v>22</v>
      </c>
      <c r="AK9" s="130">
        <v>0</v>
      </c>
      <c r="AL9" s="96">
        <v>191</v>
      </c>
      <c r="AM9" s="142" t="s">
        <v>21</v>
      </c>
      <c r="AN9" s="147" t="s">
        <v>21</v>
      </c>
    </row>
    <row r="10" spans="2:40" ht="25.15" customHeight="1" x14ac:dyDescent="0.25">
      <c r="B10" s="84">
        <v>2007</v>
      </c>
      <c r="C10" s="81">
        <v>39332</v>
      </c>
      <c r="D10" s="50">
        <v>39505</v>
      </c>
      <c r="E10" s="20">
        <v>228</v>
      </c>
      <c r="F10" s="20">
        <v>603</v>
      </c>
      <c r="G10" s="104">
        <v>831</v>
      </c>
      <c r="H10" s="32" t="s">
        <v>21</v>
      </c>
      <c r="I10" s="3" t="s">
        <v>21</v>
      </c>
      <c r="J10" s="15" t="s">
        <v>21</v>
      </c>
      <c r="K10" s="107" t="s">
        <v>21</v>
      </c>
      <c r="L10" s="16">
        <v>831</v>
      </c>
      <c r="M10" s="33"/>
      <c r="N10" s="3">
        <v>20</v>
      </c>
      <c r="O10" s="3">
        <v>79</v>
      </c>
      <c r="P10" s="3">
        <v>73</v>
      </c>
      <c r="Q10" s="3">
        <v>222</v>
      </c>
      <c r="R10" s="119">
        <f t="shared" si="0"/>
        <v>394</v>
      </c>
      <c r="S10" s="32" t="s">
        <v>22</v>
      </c>
      <c r="T10" s="3" t="s">
        <v>22</v>
      </c>
      <c r="U10" s="3" t="s">
        <v>22</v>
      </c>
      <c r="V10" s="3" t="s">
        <v>22</v>
      </c>
      <c r="W10" s="15" t="s">
        <v>22</v>
      </c>
      <c r="X10" s="24">
        <f t="shared" si="1"/>
        <v>394</v>
      </c>
      <c r="Y10" s="51"/>
      <c r="Z10" s="34">
        <v>0</v>
      </c>
      <c r="AA10" s="3">
        <v>52</v>
      </c>
      <c r="AB10" s="5">
        <v>1</v>
      </c>
      <c r="AC10" s="6">
        <v>88</v>
      </c>
      <c r="AD10" s="3" t="s">
        <v>22</v>
      </c>
      <c r="AE10" s="128">
        <f t="shared" si="2"/>
        <v>141</v>
      </c>
      <c r="AF10" s="32" t="s">
        <v>22</v>
      </c>
      <c r="AG10" s="3" t="s">
        <v>22</v>
      </c>
      <c r="AH10" s="3" t="s">
        <v>22</v>
      </c>
      <c r="AI10" s="3" t="s">
        <v>22</v>
      </c>
      <c r="AJ10" s="3" t="s">
        <v>22</v>
      </c>
      <c r="AK10" s="130">
        <v>0</v>
      </c>
      <c r="AL10" s="96">
        <v>141</v>
      </c>
      <c r="AM10" s="142" t="s">
        <v>21</v>
      </c>
      <c r="AN10" s="147" t="s">
        <v>21</v>
      </c>
    </row>
    <row r="11" spans="2:40" ht="25.15" customHeight="1" x14ac:dyDescent="0.25">
      <c r="B11" s="84">
        <v>2008</v>
      </c>
      <c r="C11" s="81">
        <v>39693</v>
      </c>
      <c r="D11" s="50">
        <v>39847</v>
      </c>
      <c r="E11" s="20">
        <v>11</v>
      </c>
      <c r="F11" s="20">
        <v>48</v>
      </c>
      <c r="G11" s="104">
        <v>59</v>
      </c>
      <c r="H11" s="32" t="s">
        <v>21</v>
      </c>
      <c r="I11" s="3" t="s">
        <v>21</v>
      </c>
      <c r="J11" s="15" t="s">
        <v>21</v>
      </c>
      <c r="K11" s="107" t="s">
        <v>21</v>
      </c>
      <c r="L11" s="16">
        <v>59</v>
      </c>
      <c r="M11" s="33"/>
      <c r="N11" s="3">
        <v>11</v>
      </c>
      <c r="O11" s="3">
        <v>39</v>
      </c>
      <c r="P11" s="3">
        <v>14</v>
      </c>
      <c r="Q11" s="3">
        <v>83</v>
      </c>
      <c r="R11" s="119">
        <f t="shared" si="0"/>
        <v>147</v>
      </c>
      <c r="S11" s="32" t="s">
        <v>22</v>
      </c>
      <c r="T11" s="3" t="s">
        <v>22</v>
      </c>
      <c r="U11" s="3" t="s">
        <v>22</v>
      </c>
      <c r="V11" s="3" t="s">
        <v>22</v>
      </c>
      <c r="W11" s="15" t="s">
        <v>22</v>
      </c>
      <c r="X11" s="24">
        <f t="shared" si="1"/>
        <v>147</v>
      </c>
      <c r="Y11" s="51"/>
      <c r="Z11" s="34">
        <v>1</v>
      </c>
      <c r="AA11" s="3">
        <v>183</v>
      </c>
      <c r="AB11" s="5">
        <v>8</v>
      </c>
      <c r="AC11" s="6">
        <v>170</v>
      </c>
      <c r="AD11" s="3" t="s">
        <v>22</v>
      </c>
      <c r="AE11" s="128">
        <f t="shared" si="2"/>
        <v>362</v>
      </c>
      <c r="AF11" s="32" t="s">
        <v>22</v>
      </c>
      <c r="AG11" s="3" t="s">
        <v>22</v>
      </c>
      <c r="AH11" s="3" t="s">
        <v>22</v>
      </c>
      <c r="AI11" s="3" t="s">
        <v>22</v>
      </c>
      <c r="AJ11" s="3" t="s">
        <v>22</v>
      </c>
      <c r="AK11" s="130">
        <v>0</v>
      </c>
      <c r="AL11" s="96">
        <v>362</v>
      </c>
      <c r="AM11" s="142" t="s">
        <v>21</v>
      </c>
      <c r="AN11" s="147" t="s">
        <v>21</v>
      </c>
    </row>
    <row r="12" spans="2:40" ht="25.15" customHeight="1" x14ac:dyDescent="0.25">
      <c r="B12" s="84">
        <v>2009</v>
      </c>
      <c r="C12" s="81">
        <v>40065</v>
      </c>
      <c r="D12" s="50">
        <v>40210</v>
      </c>
      <c r="E12" s="20">
        <v>62</v>
      </c>
      <c r="F12" s="20">
        <v>174</v>
      </c>
      <c r="G12" s="104">
        <v>236</v>
      </c>
      <c r="H12" s="32" t="s">
        <v>21</v>
      </c>
      <c r="I12" s="3" t="s">
        <v>21</v>
      </c>
      <c r="J12" s="17">
        <v>4</v>
      </c>
      <c r="K12" s="108">
        <v>1</v>
      </c>
      <c r="L12" s="16">
        <v>241</v>
      </c>
      <c r="M12" s="52"/>
      <c r="N12" s="3">
        <v>6</v>
      </c>
      <c r="O12" s="3">
        <v>24</v>
      </c>
      <c r="P12" s="3">
        <v>35</v>
      </c>
      <c r="Q12" s="3">
        <v>73</v>
      </c>
      <c r="R12" s="119">
        <f t="shared" si="0"/>
        <v>138</v>
      </c>
      <c r="S12" s="32" t="s">
        <v>22</v>
      </c>
      <c r="T12" s="3" t="s">
        <v>22</v>
      </c>
      <c r="U12" s="3" t="s">
        <v>22</v>
      </c>
      <c r="V12" s="3" t="s">
        <v>22</v>
      </c>
      <c r="W12" s="17">
        <v>0</v>
      </c>
      <c r="X12" s="25">
        <f>SUM(R12:W12)</f>
        <v>138</v>
      </c>
      <c r="Y12" s="51"/>
      <c r="Z12" s="34">
        <v>11</v>
      </c>
      <c r="AA12" s="3">
        <v>272</v>
      </c>
      <c r="AB12" s="5">
        <v>9</v>
      </c>
      <c r="AC12" s="6">
        <v>381</v>
      </c>
      <c r="AD12" s="3" t="s">
        <v>22</v>
      </c>
      <c r="AE12" s="128">
        <f t="shared" si="2"/>
        <v>673</v>
      </c>
      <c r="AF12" s="32" t="s">
        <v>22</v>
      </c>
      <c r="AG12" s="3" t="s">
        <v>22</v>
      </c>
      <c r="AH12" s="3" t="s">
        <v>22</v>
      </c>
      <c r="AI12" s="3" t="s">
        <v>22</v>
      </c>
      <c r="AJ12" s="19">
        <v>6</v>
      </c>
      <c r="AK12" s="110">
        <v>0</v>
      </c>
      <c r="AL12" s="97">
        <v>679</v>
      </c>
      <c r="AM12" s="88">
        <v>16</v>
      </c>
      <c r="AN12" s="148">
        <v>0</v>
      </c>
    </row>
    <row r="13" spans="2:40" ht="25.15" customHeight="1" x14ac:dyDescent="0.25">
      <c r="B13" s="85">
        <v>2010</v>
      </c>
      <c r="C13" s="81">
        <v>40428</v>
      </c>
      <c r="D13" s="50">
        <v>40510</v>
      </c>
      <c r="E13" s="20">
        <v>1532</v>
      </c>
      <c r="F13" s="20">
        <v>2174</v>
      </c>
      <c r="G13" s="104">
        <v>3706</v>
      </c>
      <c r="H13" s="32" t="s">
        <v>21</v>
      </c>
      <c r="I13" s="3" t="s">
        <v>21</v>
      </c>
      <c r="J13" s="18">
        <v>746</v>
      </c>
      <c r="K13" s="109">
        <v>50</v>
      </c>
      <c r="L13" s="16">
        <v>4502</v>
      </c>
      <c r="M13" s="52"/>
      <c r="N13" s="7">
        <v>12</v>
      </c>
      <c r="O13" s="7">
        <v>33</v>
      </c>
      <c r="P13" s="7">
        <v>39</v>
      </c>
      <c r="Q13" s="7">
        <v>85</v>
      </c>
      <c r="R13" s="119">
        <f t="shared" si="0"/>
        <v>169</v>
      </c>
      <c r="S13" s="32" t="s">
        <v>22</v>
      </c>
      <c r="T13" s="3" t="s">
        <v>22</v>
      </c>
      <c r="U13" s="3" t="s">
        <v>22</v>
      </c>
      <c r="V13" s="3" t="s">
        <v>22</v>
      </c>
      <c r="W13" s="17">
        <v>9</v>
      </c>
      <c r="X13" s="25">
        <f t="shared" ref="X13:X23" si="3">SUM(R13:W13)</f>
        <v>178</v>
      </c>
      <c r="Y13" s="53"/>
      <c r="Z13" s="32">
        <v>3</v>
      </c>
      <c r="AA13" s="3">
        <v>41</v>
      </c>
      <c r="AB13" s="3">
        <v>5</v>
      </c>
      <c r="AC13" s="6">
        <v>72</v>
      </c>
      <c r="AD13" s="3" t="s">
        <v>22</v>
      </c>
      <c r="AE13" s="128">
        <f t="shared" si="2"/>
        <v>121</v>
      </c>
      <c r="AF13" s="131" t="s">
        <v>22</v>
      </c>
      <c r="AG13" s="22" t="s">
        <v>22</v>
      </c>
      <c r="AH13" s="22" t="s">
        <v>22</v>
      </c>
      <c r="AI13" s="22" t="s">
        <v>22</v>
      </c>
      <c r="AJ13" s="22">
        <v>16</v>
      </c>
      <c r="AK13" s="132">
        <v>0</v>
      </c>
      <c r="AL13" s="98">
        <v>137</v>
      </c>
      <c r="AM13" s="143">
        <v>56</v>
      </c>
      <c r="AN13" s="148">
        <v>7</v>
      </c>
    </row>
    <row r="14" spans="2:40" ht="25.15" customHeight="1" x14ac:dyDescent="0.25">
      <c r="B14" s="85">
        <v>2011</v>
      </c>
      <c r="C14" s="81">
        <v>40792</v>
      </c>
      <c r="D14" s="50">
        <v>40861</v>
      </c>
      <c r="E14" s="20">
        <v>390</v>
      </c>
      <c r="F14" s="20">
        <v>525</v>
      </c>
      <c r="G14" s="104">
        <v>915</v>
      </c>
      <c r="H14" s="32" t="s">
        <v>21</v>
      </c>
      <c r="I14" s="3" t="s">
        <v>21</v>
      </c>
      <c r="J14" s="18">
        <v>33</v>
      </c>
      <c r="K14" s="109">
        <v>15</v>
      </c>
      <c r="L14" s="16">
        <v>963</v>
      </c>
      <c r="M14" s="52"/>
      <c r="N14" s="7">
        <v>11</v>
      </c>
      <c r="O14" s="7">
        <v>35</v>
      </c>
      <c r="P14" s="7">
        <v>66</v>
      </c>
      <c r="Q14" s="7">
        <v>99</v>
      </c>
      <c r="R14" s="119">
        <f t="shared" si="0"/>
        <v>211</v>
      </c>
      <c r="S14" s="32" t="s">
        <v>22</v>
      </c>
      <c r="T14" s="3" t="s">
        <v>22</v>
      </c>
      <c r="U14" s="3" t="s">
        <v>22</v>
      </c>
      <c r="V14" s="3" t="s">
        <v>22</v>
      </c>
      <c r="W14" s="17">
        <v>0</v>
      </c>
      <c r="X14" s="25">
        <f t="shared" si="3"/>
        <v>211</v>
      </c>
      <c r="Y14" s="53"/>
      <c r="Z14" s="32">
        <v>1</v>
      </c>
      <c r="AA14" s="3">
        <v>24</v>
      </c>
      <c r="AB14" s="3">
        <v>0</v>
      </c>
      <c r="AC14" s="4">
        <v>90</v>
      </c>
      <c r="AD14" s="3" t="s">
        <v>22</v>
      </c>
      <c r="AE14" s="128">
        <f t="shared" si="2"/>
        <v>115</v>
      </c>
      <c r="AF14" s="131" t="s">
        <v>22</v>
      </c>
      <c r="AG14" s="22" t="s">
        <v>22</v>
      </c>
      <c r="AH14" s="22" t="s">
        <v>22</v>
      </c>
      <c r="AI14" s="22" t="s">
        <v>22</v>
      </c>
      <c r="AJ14" s="22">
        <v>253</v>
      </c>
      <c r="AK14" s="132">
        <v>17</v>
      </c>
      <c r="AL14" s="98">
        <v>385</v>
      </c>
      <c r="AM14" s="143">
        <v>53</v>
      </c>
      <c r="AN14" s="148">
        <v>0</v>
      </c>
    </row>
    <row r="15" spans="2:40" ht="25.15" customHeight="1" x14ac:dyDescent="0.25">
      <c r="B15" s="85">
        <v>2012</v>
      </c>
      <c r="C15" s="81">
        <v>41156</v>
      </c>
      <c r="D15" s="50">
        <v>41241</v>
      </c>
      <c r="E15" s="20">
        <v>461</v>
      </c>
      <c r="F15" s="20">
        <v>898</v>
      </c>
      <c r="G15" s="104">
        <v>1359</v>
      </c>
      <c r="H15" s="32" t="s">
        <v>21</v>
      </c>
      <c r="I15" s="3" t="s">
        <v>21</v>
      </c>
      <c r="J15" s="18">
        <v>115</v>
      </c>
      <c r="K15" s="109">
        <v>0</v>
      </c>
      <c r="L15" s="16">
        <v>1474</v>
      </c>
      <c r="M15" s="52"/>
      <c r="N15" s="7">
        <v>21</v>
      </c>
      <c r="O15" s="7">
        <v>26</v>
      </c>
      <c r="P15" s="7">
        <v>72</v>
      </c>
      <c r="Q15" s="7">
        <v>158</v>
      </c>
      <c r="R15" s="119">
        <f t="shared" si="0"/>
        <v>277</v>
      </c>
      <c r="S15" s="32" t="s">
        <v>22</v>
      </c>
      <c r="T15" s="3" t="s">
        <v>22</v>
      </c>
      <c r="U15" s="3" t="s">
        <v>22</v>
      </c>
      <c r="V15" s="3" t="s">
        <v>22</v>
      </c>
      <c r="W15" s="17">
        <v>0</v>
      </c>
      <c r="X15" s="25">
        <f t="shared" si="3"/>
        <v>277</v>
      </c>
      <c r="Y15" s="53"/>
      <c r="Z15" s="32">
        <v>0</v>
      </c>
      <c r="AA15" s="3">
        <v>130</v>
      </c>
      <c r="AB15" s="3">
        <v>1</v>
      </c>
      <c r="AC15" s="4">
        <v>187</v>
      </c>
      <c r="AD15" s="3" t="s">
        <v>22</v>
      </c>
      <c r="AE15" s="128">
        <f t="shared" si="2"/>
        <v>318</v>
      </c>
      <c r="AF15" s="32" t="s">
        <v>22</v>
      </c>
      <c r="AG15" s="3" t="s">
        <v>22</v>
      </c>
      <c r="AH15" s="3" t="s">
        <v>22</v>
      </c>
      <c r="AI15" s="3" t="s">
        <v>22</v>
      </c>
      <c r="AJ15" s="19">
        <v>692</v>
      </c>
      <c r="AK15" s="110">
        <v>79</v>
      </c>
      <c r="AL15" s="97">
        <v>1089</v>
      </c>
      <c r="AM15" s="88">
        <v>2</v>
      </c>
      <c r="AN15" s="148">
        <v>10</v>
      </c>
    </row>
    <row r="16" spans="2:40" ht="25.15" customHeight="1" x14ac:dyDescent="0.25">
      <c r="B16" s="84">
        <v>2013</v>
      </c>
      <c r="C16" s="81">
        <v>41520</v>
      </c>
      <c r="D16" s="50">
        <v>41583</v>
      </c>
      <c r="E16" s="20">
        <v>533</v>
      </c>
      <c r="F16" s="20">
        <v>794</v>
      </c>
      <c r="G16" s="104">
        <v>1327</v>
      </c>
      <c r="H16" s="32" t="s">
        <v>21</v>
      </c>
      <c r="I16" s="3" t="s">
        <v>21</v>
      </c>
      <c r="J16" s="18">
        <v>107</v>
      </c>
      <c r="K16" s="109">
        <v>3</v>
      </c>
      <c r="L16" s="16">
        <v>1437</v>
      </c>
      <c r="M16" s="52"/>
      <c r="N16" s="3">
        <v>20</v>
      </c>
      <c r="O16" s="3">
        <v>64</v>
      </c>
      <c r="P16" s="3">
        <v>42</v>
      </c>
      <c r="Q16" s="3">
        <v>136</v>
      </c>
      <c r="R16" s="119">
        <f t="shared" si="0"/>
        <v>262</v>
      </c>
      <c r="S16" s="32" t="s">
        <v>22</v>
      </c>
      <c r="T16" s="3" t="s">
        <v>22</v>
      </c>
      <c r="U16" s="3" t="s">
        <v>22</v>
      </c>
      <c r="V16" s="3" t="s">
        <v>22</v>
      </c>
      <c r="W16" s="17">
        <v>7</v>
      </c>
      <c r="X16" s="25">
        <f t="shared" si="3"/>
        <v>269</v>
      </c>
      <c r="Y16" s="54"/>
      <c r="Z16" s="37">
        <v>1</v>
      </c>
      <c r="AA16" s="3">
        <v>185</v>
      </c>
      <c r="AB16" s="3">
        <v>0</v>
      </c>
      <c r="AC16" s="4">
        <v>228</v>
      </c>
      <c r="AD16" s="3" t="s">
        <v>22</v>
      </c>
      <c r="AE16" s="128">
        <f t="shared" si="2"/>
        <v>414</v>
      </c>
      <c r="AF16" s="32" t="s">
        <v>22</v>
      </c>
      <c r="AG16" s="3" t="s">
        <v>22</v>
      </c>
      <c r="AH16" s="3" t="s">
        <v>22</v>
      </c>
      <c r="AI16" s="3" t="s">
        <v>22</v>
      </c>
      <c r="AJ16" s="19">
        <v>945</v>
      </c>
      <c r="AK16" s="110">
        <v>360</v>
      </c>
      <c r="AL16" s="97">
        <v>1719</v>
      </c>
      <c r="AM16" s="88">
        <v>16</v>
      </c>
      <c r="AN16" s="148">
        <v>3</v>
      </c>
    </row>
    <row r="17" spans="2:40" ht="25.15" customHeight="1" x14ac:dyDescent="0.25">
      <c r="B17" s="84">
        <v>2014</v>
      </c>
      <c r="C17" s="81">
        <v>41886</v>
      </c>
      <c r="D17" s="50">
        <v>41940</v>
      </c>
      <c r="E17" s="20">
        <v>262</v>
      </c>
      <c r="F17" s="20">
        <v>372</v>
      </c>
      <c r="G17" s="104">
        <v>634</v>
      </c>
      <c r="H17" s="32" t="s">
        <v>21</v>
      </c>
      <c r="I17" s="3" t="s">
        <v>21</v>
      </c>
      <c r="J17" s="18">
        <v>45</v>
      </c>
      <c r="K17" s="109">
        <v>6</v>
      </c>
      <c r="L17" s="16">
        <v>685</v>
      </c>
      <c r="M17" s="52"/>
      <c r="N17" s="8">
        <v>10</v>
      </c>
      <c r="O17" s="8">
        <v>15</v>
      </c>
      <c r="P17" s="8">
        <v>76</v>
      </c>
      <c r="Q17" s="8">
        <v>96</v>
      </c>
      <c r="R17" s="119">
        <f t="shared" si="0"/>
        <v>197</v>
      </c>
      <c r="S17" s="32" t="s">
        <v>22</v>
      </c>
      <c r="T17" s="3" t="s">
        <v>22</v>
      </c>
      <c r="U17" s="3" t="s">
        <v>22</v>
      </c>
      <c r="V17" s="3" t="s">
        <v>22</v>
      </c>
      <c r="W17" s="29">
        <v>2</v>
      </c>
      <c r="X17" s="25">
        <f t="shared" si="3"/>
        <v>199</v>
      </c>
      <c r="Y17" s="49"/>
      <c r="Z17" s="30">
        <v>0</v>
      </c>
      <c r="AA17" s="8">
        <v>16</v>
      </c>
      <c r="AB17" s="8">
        <v>7</v>
      </c>
      <c r="AC17" s="9">
        <v>34</v>
      </c>
      <c r="AD17" s="3" t="s">
        <v>22</v>
      </c>
      <c r="AE17" s="128">
        <f t="shared" si="2"/>
        <v>57</v>
      </c>
      <c r="AF17" s="32" t="s">
        <v>22</v>
      </c>
      <c r="AG17" s="3" t="s">
        <v>22</v>
      </c>
      <c r="AH17" s="3" t="s">
        <v>22</v>
      </c>
      <c r="AI17" s="3" t="s">
        <v>22</v>
      </c>
      <c r="AJ17" s="93">
        <v>560</v>
      </c>
      <c r="AK17" s="133">
        <v>211</v>
      </c>
      <c r="AL17" s="97">
        <v>828</v>
      </c>
      <c r="AM17" s="88">
        <v>7</v>
      </c>
      <c r="AN17" s="148">
        <v>12</v>
      </c>
    </row>
    <row r="18" spans="2:40" ht="25.15" customHeight="1" x14ac:dyDescent="0.25">
      <c r="B18" s="84">
        <v>2015</v>
      </c>
      <c r="C18" s="81">
        <v>42257</v>
      </c>
      <c r="D18" s="50">
        <v>42303</v>
      </c>
      <c r="E18" s="20">
        <v>288</v>
      </c>
      <c r="F18" s="20">
        <v>384</v>
      </c>
      <c r="G18" s="104">
        <v>672</v>
      </c>
      <c r="H18" s="32" t="s">
        <v>21</v>
      </c>
      <c r="I18" s="3" t="s">
        <v>21</v>
      </c>
      <c r="J18" s="18">
        <v>80</v>
      </c>
      <c r="K18" s="109">
        <v>0</v>
      </c>
      <c r="L18" s="16">
        <v>752</v>
      </c>
      <c r="M18" s="52"/>
      <c r="N18" s="8">
        <v>37</v>
      </c>
      <c r="O18" s="8">
        <v>46</v>
      </c>
      <c r="P18" s="8">
        <v>67</v>
      </c>
      <c r="Q18" s="8">
        <v>108</v>
      </c>
      <c r="R18" s="119">
        <f t="shared" si="0"/>
        <v>258</v>
      </c>
      <c r="S18" s="32" t="s">
        <v>22</v>
      </c>
      <c r="T18" s="3" t="s">
        <v>22</v>
      </c>
      <c r="U18" s="3" t="s">
        <v>22</v>
      </c>
      <c r="V18" s="3" t="s">
        <v>22</v>
      </c>
      <c r="W18" s="29">
        <v>0</v>
      </c>
      <c r="X18" s="25">
        <f t="shared" si="3"/>
        <v>258</v>
      </c>
      <c r="Y18" s="49"/>
      <c r="Z18" s="35">
        <v>0</v>
      </c>
      <c r="AA18" s="8">
        <v>64</v>
      </c>
      <c r="AB18" s="8">
        <v>0</v>
      </c>
      <c r="AC18" s="9">
        <v>73</v>
      </c>
      <c r="AD18" s="3" t="s">
        <v>22</v>
      </c>
      <c r="AE18" s="128">
        <f t="shared" si="2"/>
        <v>137</v>
      </c>
      <c r="AF18" s="131" t="s">
        <v>22</v>
      </c>
      <c r="AG18" s="22" t="s">
        <v>22</v>
      </c>
      <c r="AH18" s="22" t="s">
        <v>22</v>
      </c>
      <c r="AI18" s="22" t="s">
        <v>22</v>
      </c>
      <c r="AJ18" s="94">
        <v>148</v>
      </c>
      <c r="AK18" s="134">
        <v>27</v>
      </c>
      <c r="AL18" s="98">
        <v>312</v>
      </c>
      <c r="AM18" s="143">
        <v>70</v>
      </c>
      <c r="AN18" s="148">
        <v>0</v>
      </c>
    </row>
    <row r="19" spans="2:40" ht="24.75" customHeight="1" x14ac:dyDescent="0.25">
      <c r="B19" s="84">
        <v>2016</v>
      </c>
      <c r="C19" s="81">
        <v>42620</v>
      </c>
      <c r="D19" s="50">
        <v>42682</v>
      </c>
      <c r="E19" s="20">
        <v>421</v>
      </c>
      <c r="F19" s="20">
        <v>594</v>
      </c>
      <c r="G19" s="104">
        <v>1015</v>
      </c>
      <c r="H19" s="32" t="s">
        <v>21</v>
      </c>
      <c r="I19" s="3" t="s">
        <v>21</v>
      </c>
      <c r="J19" s="18">
        <v>45</v>
      </c>
      <c r="K19" s="109">
        <v>0</v>
      </c>
      <c r="L19" s="16">
        <v>1060</v>
      </c>
      <c r="M19" s="52"/>
      <c r="N19" s="8">
        <v>9</v>
      </c>
      <c r="O19" s="8">
        <v>21</v>
      </c>
      <c r="P19" s="8">
        <v>93</v>
      </c>
      <c r="Q19" s="8">
        <v>96</v>
      </c>
      <c r="R19" s="119">
        <f t="shared" si="0"/>
        <v>219</v>
      </c>
      <c r="S19" s="32" t="s">
        <v>22</v>
      </c>
      <c r="T19" s="3" t="s">
        <v>22</v>
      </c>
      <c r="U19" s="3" t="s">
        <v>22</v>
      </c>
      <c r="V19" s="3" t="s">
        <v>22</v>
      </c>
      <c r="W19" s="29">
        <v>2</v>
      </c>
      <c r="X19" s="25">
        <f t="shared" si="3"/>
        <v>221</v>
      </c>
      <c r="Y19" s="49"/>
      <c r="Z19" s="35">
        <v>7</v>
      </c>
      <c r="AA19" s="8">
        <v>253</v>
      </c>
      <c r="AB19" s="8">
        <v>52</v>
      </c>
      <c r="AC19" s="9">
        <v>356</v>
      </c>
      <c r="AD19" s="3" t="s">
        <v>22</v>
      </c>
      <c r="AE19" s="128">
        <f t="shared" si="2"/>
        <v>668</v>
      </c>
      <c r="AF19" s="32" t="s">
        <v>22</v>
      </c>
      <c r="AG19" s="3" t="s">
        <v>22</v>
      </c>
      <c r="AH19" s="3" t="s">
        <v>22</v>
      </c>
      <c r="AI19" s="3" t="s">
        <v>22</v>
      </c>
      <c r="AJ19" s="93">
        <v>576</v>
      </c>
      <c r="AK19" s="133">
        <v>39</v>
      </c>
      <c r="AL19" s="97">
        <v>1283</v>
      </c>
      <c r="AM19" s="88">
        <v>11</v>
      </c>
      <c r="AN19" s="148">
        <v>9</v>
      </c>
    </row>
    <row r="20" spans="2:40" ht="25.15" customHeight="1" x14ac:dyDescent="0.25">
      <c r="B20" s="84">
        <v>2017</v>
      </c>
      <c r="C20" s="81">
        <v>42984</v>
      </c>
      <c r="D20" s="50">
        <v>43045</v>
      </c>
      <c r="E20" s="20">
        <v>1227</v>
      </c>
      <c r="F20" s="20">
        <v>1417</v>
      </c>
      <c r="G20" s="104">
        <v>2644</v>
      </c>
      <c r="H20" s="32" t="s">
        <v>21</v>
      </c>
      <c r="I20" s="3" t="s">
        <v>21</v>
      </c>
      <c r="J20" s="17">
        <v>18</v>
      </c>
      <c r="K20" s="108">
        <v>0</v>
      </c>
      <c r="L20" s="16">
        <v>2662</v>
      </c>
      <c r="M20" s="52"/>
      <c r="N20" s="8">
        <v>19</v>
      </c>
      <c r="O20" s="8">
        <v>30</v>
      </c>
      <c r="P20" s="8">
        <v>42</v>
      </c>
      <c r="Q20" s="8">
        <v>84</v>
      </c>
      <c r="R20" s="119">
        <f t="shared" si="0"/>
        <v>175</v>
      </c>
      <c r="S20" s="32" t="s">
        <v>22</v>
      </c>
      <c r="T20" s="3" t="s">
        <v>22</v>
      </c>
      <c r="U20" s="3" t="s">
        <v>22</v>
      </c>
      <c r="V20" s="3" t="s">
        <v>22</v>
      </c>
      <c r="W20" s="15" t="s">
        <v>22</v>
      </c>
      <c r="X20" s="24">
        <f t="shared" si="3"/>
        <v>175</v>
      </c>
      <c r="Y20" s="49"/>
      <c r="Z20" s="30">
        <v>0</v>
      </c>
      <c r="AA20" s="8">
        <v>37</v>
      </c>
      <c r="AB20" s="8">
        <v>1</v>
      </c>
      <c r="AC20" s="9">
        <v>74</v>
      </c>
      <c r="AD20" s="3" t="s">
        <v>22</v>
      </c>
      <c r="AE20" s="128">
        <f t="shared" si="2"/>
        <v>112</v>
      </c>
      <c r="AF20" s="131" t="s">
        <v>22</v>
      </c>
      <c r="AG20" s="22" t="s">
        <v>22</v>
      </c>
      <c r="AH20" s="22" t="s">
        <v>22</v>
      </c>
      <c r="AI20" s="22" t="s">
        <v>22</v>
      </c>
      <c r="AJ20" s="22" t="s">
        <v>22</v>
      </c>
      <c r="AK20" s="140">
        <v>1</v>
      </c>
      <c r="AL20" s="98">
        <v>113</v>
      </c>
      <c r="AM20" s="143">
        <v>114</v>
      </c>
      <c r="AN20" s="148">
        <v>0</v>
      </c>
    </row>
    <row r="21" spans="2:40" ht="25.15" customHeight="1" x14ac:dyDescent="0.25">
      <c r="B21" s="84">
        <v>2018</v>
      </c>
      <c r="C21" s="81">
        <v>43349</v>
      </c>
      <c r="D21" s="50">
        <v>43404</v>
      </c>
      <c r="E21" s="20">
        <v>45</v>
      </c>
      <c r="F21" s="20">
        <v>106</v>
      </c>
      <c r="G21" s="104">
        <v>151</v>
      </c>
      <c r="H21" s="32" t="s">
        <v>21</v>
      </c>
      <c r="I21" s="3" t="s">
        <v>21</v>
      </c>
      <c r="J21" s="15">
        <v>0</v>
      </c>
      <c r="K21" s="107">
        <v>0</v>
      </c>
      <c r="L21" s="16">
        <v>151</v>
      </c>
      <c r="M21" s="52"/>
      <c r="N21" s="8">
        <v>6</v>
      </c>
      <c r="O21" s="8">
        <v>22</v>
      </c>
      <c r="P21" s="8">
        <v>29</v>
      </c>
      <c r="Q21" s="8">
        <v>80</v>
      </c>
      <c r="R21" s="119">
        <f t="shared" si="0"/>
        <v>137</v>
      </c>
      <c r="S21" s="32" t="s">
        <v>22</v>
      </c>
      <c r="T21" s="3" t="s">
        <v>22</v>
      </c>
      <c r="U21" s="3" t="s">
        <v>22</v>
      </c>
      <c r="V21" s="3" t="s">
        <v>22</v>
      </c>
      <c r="W21" s="15" t="s">
        <v>22</v>
      </c>
      <c r="X21" s="24">
        <f t="shared" si="3"/>
        <v>137</v>
      </c>
      <c r="Y21" s="54"/>
      <c r="Z21" s="38">
        <v>2</v>
      </c>
      <c r="AA21" s="11">
        <v>104</v>
      </c>
      <c r="AB21" s="11">
        <v>3</v>
      </c>
      <c r="AC21" s="12">
        <v>180</v>
      </c>
      <c r="AD21" s="3" t="s">
        <v>22</v>
      </c>
      <c r="AE21" s="128">
        <f t="shared" si="2"/>
        <v>289</v>
      </c>
      <c r="AF21" s="131" t="s">
        <v>22</v>
      </c>
      <c r="AG21" s="22" t="s">
        <v>22</v>
      </c>
      <c r="AH21" s="22" t="s">
        <v>22</v>
      </c>
      <c r="AI21" s="22" t="s">
        <v>22</v>
      </c>
      <c r="AJ21" s="22" t="s">
        <v>22</v>
      </c>
      <c r="AK21" s="140">
        <v>0</v>
      </c>
      <c r="AL21" s="98">
        <v>289</v>
      </c>
      <c r="AM21" s="143">
        <v>120</v>
      </c>
      <c r="AN21" s="148">
        <v>0</v>
      </c>
    </row>
    <row r="22" spans="2:40" ht="25.15" customHeight="1" x14ac:dyDescent="0.25">
      <c r="B22" s="84">
        <v>2019</v>
      </c>
      <c r="C22" s="82">
        <v>43719</v>
      </c>
      <c r="D22" s="55">
        <v>43760</v>
      </c>
      <c r="E22" s="20">
        <v>35</v>
      </c>
      <c r="F22" s="20">
        <v>51</v>
      </c>
      <c r="G22" s="104">
        <v>86</v>
      </c>
      <c r="H22" s="32">
        <v>8</v>
      </c>
      <c r="I22" s="3">
        <v>9</v>
      </c>
      <c r="J22" s="19">
        <v>10</v>
      </c>
      <c r="K22" s="110">
        <v>0</v>
      </c>
      <c r="L22" s="16">
        <v>113</v>
      </c>
      <c r="M22" s="52"/>
      <c r="N22" s="8">
        <v>8</v>
      </c>
      <c r="O22" s="8">
        <v>25</v>
      </c>
      <c r="P22" s="8">
        <v>46</v>
      </c>
      <c r="Q22" s="8">
        <v>47</v>
      </c>
      <c r="R22" s="119">
        <f t="shared" si="0"/>
        <v>126</v>
      </c>
      <c r="S22" s="32" t="s">
        <v>22</v>
      </c>
      <c r="T22" s="3" t="s">
        <v>22</v>
      </c>
      <c r="U22" s="3" t="s">
        <v>22</v>
      </c>
      <c r="V22" s="3" t="s">
        <v>22</v>
      </c>
      <c r="W22" s="17">
        <v>6</v>
      </c>
      <c r="X22" s="25">
        <f t="shared" si="3"/>
        <v>132</v>
      </c>
      <c r="Y22" s="56"/>
      <c r="Z22" s="38">
        <v>0</v>
      </c>
      <c r="AA22" s="11">
        <v>100</v>
      </c>
      <c r="AB22" s="11">
        <v>3</v>
      </c>
      <c r="AC22" s="12">
        <v>125</v>
      </c>
      <c r="AD22" s="26">
        <v>1</v>
      </c>
      <c r="AE22" s="128">
        <f t="shared" si="2"/>
        <v>229</v>
      </c>
      <c r="AF22" s="131" t="s">
        <v>22</v>
      </c>
      <c r="AG22" s="22" t="s">
        <v>22</v>
      </c>
      <c r="AH22" s="22" t="s">
        <v>22</v>
      </c>
      <c r="AI22" s="22" t="s">
        <v>22</v>
      </c>
      <c r="AJ22" s="22">
        <v>250</v>
      </c>
      <c r="AK22" s="132">
        <v>10</v>
      </c>
      <c r="AL22" s="98">
        <v>488</v>
      </c>
      <c r="AM22" s="143">
        <v>72</v>
      </c>
      <c r="AN22" s="148">
        <v>1</v>
      </c>
    </row>
    <row r="23" spans="2:40" ht="25.15" customHeight="1" x14ac:dyDescent="0.25">
      <c r="B23" s="84">
        <v>2020</v>
      </c>
      <c r="C23" s="82" t="s">
        <v>23</v>
      </c>
      <c r="D23" s="55" t="s">
        <v>23</v>
      </c>
      <c r="E23" s="69">
        <v>0</v>
      </c>
      <c r="F23" s="69">
        <v>0</v>
      </c>
      <c r="G23" s="104">
        <v>0</v>
      </c>
      <c r="H23" s="111">
        <v>77</v>
      </c>
      <c r="I23" s="61">
        <v>133</v>
      </c>
      <c r="J23" s="62">
        <v>7</v>
      </c>
      <c r="K23" s="112">
        <v>1</v>
      </c>
      <c r="L23" s="16">
        <v>218</v>
      </c>
      <c r="M23" s="52"/>
      <c r="N23" s="58" t="s">
        <v>24</v>
      </c>
      <c r="O23" s="58" t="s">
        <v>24</v>
      </c>
      <c r="P23" s="58" t="s">
        <v>24</v>
      </c>
      <c r="Q23" s="58" t="s">
        <v>24</v>
      </c>
      <c r="R23" s="120" t="s">
        <v>24</v>
      </c>
      <c r="S23" s="123">
        <v>43</v>
      </c>
      <c r="T23" s="62">
        <v>20</v>
      </c>
      <c r="U23" s="62">
        <v>70</v>
      </c>
      <c r="V23" s="62">
        <v>49</v>
      </c>
      <c r="W23" s="28">
        <v>4</v>
      </c>
      <c r="X23" s="63">
        <f t="shared" si="3"/>
        <v>186</v>
      </c>
      <c r="Y23" s="56"/>
      <c r="Z23" s="72" t="s">
        <v>24</v>
      </c>
      <c r="AA23" s="64" t="s">
        <v>24</v>
      </c>
      <c r="AB23" s="64" t="s">
        <v>24</v>
      </c>
      <c r="AC23" s="65" t="s">
        <v>24</v>
      </c>
      <c r="AD23" s="92" t="s">
        <v>24</v>
      </c>
      <c r="AE23" s="139" t="s">
        <v>24</v>
      </c>
      <c r="AF23" s="135">
        <v>5</v>
      </c>
      <c r="AG23" s="66">
        <v>158</v>
      </c>
      <c r="AH23" s="67">
        <v>4</v>
      </c>
      <c r="AI23" s="67">
        <v>173</v>
      </c>
      <c r="AJ23" s="22">
        <v>25</v>
      </c>
      <c r="AK23" s="132">
        <v>3</v>
      </c>
      <c r="AL23" s="98">
        <v>368</v>
      </c>
      <c r="AM23" s="143">
        <v>48</v>
      </c>
      <c r="AN23" s="148">
        <v>22</v>
      </c>
    </row>
    <row r="24" spans="2:40" ht="24.75" customHeight="1" x14ac:dyDescent="0.25">
      <c r="B24" s="84">
        <v>2021</v>
      </c>
      <c r="C24" s="81">
        <v>44820</v>
      </c>
      <c r="D24" s="50">
        <v>44855</v>
      </c>
      <c r="E24" s="68">
        <v>174</v>
      </c>
      <c r="F24" s="68">
        <v>438</v>
      </c>
      <c r="G24" s="104">
        <v>612</v>
      </c>
      <c r="H24" s="113">
        <v>26</v>
      </c>
      <c r="I24" s="21">
        <v>42</v>
      </c>
      <c r="J24" s="19">
        <v>5</v>
      </c>
      <c r="K24" s="110">
        <v>0</v>
      </c>
      <c r="L24" s="16">
        <v>685</v>
      </c>
      <c r="M24" s="88"/>
      <c r="N24" s="8">
        <v>10</v>
      </c>
      <c r="O24" s="8">
        <v>8</v>
      </c>
      <c r="P24" s="8">
        <v>36</v>
      </c>
      <c r="Q24" s="8">
        <v>35</v>
      </c>
      <c r="R24" s="119">
        <f>SUM(N24:Q24)</f>
        <v>89</v>
      </c>
      <c r="S24" s="124">
        <v>0</v>
      </c>
      <c r="T24" s="19">
        <v>0</v>
      </c>
      <c r="U24" s="19">
        <v>0</v>
      </c>
      <c r="V24" s="19">
        <v>2</v>
      </c>
      <c r="W24" s="125">
        <v>1</v>
      </c>
      <c r="X24" s="25">
        <f>SUM(JT2325,R24:W24)</f>
        <v>92</v>
      </c>
      <c r="Y24" s="101"/>
      <c r="Z24" s="39">
        <v>2</v>
      </c>
      <c r="AA24" s="26">
        <v>106</v>
      </c>
      <c r="AB24" s="26">
        <v>1</v>
      </c>
      <c r="AC24" s="27">
        <v>139</v>
      </c>
      <c r="AD24" s="3" t="s">
        <v>22</v>
      </c>
      <c r="AE24" s="128">
        <f t="shared" si="2"/>
        <v>248</v>
      </c>
      <c r="AF24" s="32">
        <v>6</v>
      </c>
      <c r="AG24" s="3">
        <v>628</v>
      </c>
      <c r="AH24" s="19">
        <v>4</v>
      </c>
      <c r="AI24" s="19">
        <v>576</v>
      </c>
      <c r="AJ24" s="19">
        <v>38</v>
      </c>
      <c r="AK24" s="110">
        <v>1</v>
      </c>
      <c r="AL24" s="97">
        <v>1501</v>
      </c>
      <c r="AM24" s="88">
        <v>25</v>
      </c>
      <c r="AN24" s="148">
        <v>3</v>
      </c>
    </row>
    <row r="25" spans="2:40" ht="24.75" customHeight="1" x14ac:dyDescent="0.25">
      <c r="B25" s="84">
        <v>2022</v>
      </c>
      <c r="C25" s="82">
        <v>45189</v>
      </c>
      <c r="D25" s="55">
        <v>45210</v>
      </c>
      <c r="E25" s="74">
        <v>5</v>
      </c>
      <c r="F25" s="74">
        <v>15</v>
      </c>
      <c r="G25" s="105">
        <v>20</v>
      </c>
      <c r="H25" s="111">
        <v>30</v>
      </c>
      <c r="I25" s="61">
        <v>62</v>
      </c>
      <c r="J25" s="62">
        <v>5</v>
      </c>
      <c r="K25" s="112">
        <v>0</v>
      </c>
      <c r="L25" s="16">
        <v>117</v>
      </c>
      <c r="M25" s="88"/>
      <c r="N25" s="10">
        <v>6</v>
      </c>
      <c r="O25" s="10">
        <v>8</v>
      </c>
      <c r="P25" s="10">
        <v>25</v>
      </c>
      <c r="Q25" s="10">
        <v>33</v>
      </c>
      <c r="R25" s="121">
        <f>SUM(N25:Q25)</f>
        <v>72</v>
      </c>
      <c r="S25" s="124">
        <v>3</v>
      </c>
      <c r="T25" s="19">
        <v>5</v>
      </c>
      <c r="U25" s="19">
        <v>11</v>
      </c>
      <c r="V25" s="19">
        <v>14</v>
      </c>
      <c r="W25" s="125">
        <v>1</v>
      </c>
      <c r="X25" s="63">
        <f>SUM(JT2326,R25:W25)</f>
        <v>106</v>
      </c>
      <c r="Y25" s="101"/>
      <c r="Z25" s="38">
        <v>0</v>
      </c>
      <c r="AA25" s="11">
        <v>24</v>
      </c>
      <c r="AB25" s="11">
        <v>0</v>
      </c>
      <c r="AC25" s="12">
        <v>20</v>
      </c>
      <c r="AD25" s="3" t="s">
        <v>22</v>
      </c>
      <c r="AE25" s="128">
        <f t="shared" si="2"/>
        <v>44</v>
      </c>
      <c r="AF25" s="32">
        <v>9</v>
      </c>
      <c r="AG25" s="3">
        <v>287</v>
      </c>
      <c r="AH25" s="19">
        <v>13</v>
      </c>
      <c r="AI25" s="19">
        <v>366</v>
      </c>
      <c r="AJ25" s="19">
        <v>28</v>
      </c>
      <c r="AK25" s="110">
        <v>1</v>
      </c>
      <c r="AL25" s="97">
        <v>748</v>
      </c>
      <c r="AM25" s="88">
        <v>20</v>
      </c>
      <c r="AN25" s="148">
        <v>0</v>
      </c>
    </row>
    <row r="26" spans="2:40" ht="24.75" customHeight="1" thickBot="1" x14ac:dyDescent="0.3">
      <c r="B26" s="86">
        <v>2023</v>
      </c>
      <c r="C26" s="82" t="s">
        <v>23</v>
      </c>
      <c r="D26" s="82" t="s">
        <v>23</v>
      </c>
      <c r="E26" s="69">
        <v>0</v>
      </c>
      <c r="F26" s="69">
        <v>0</v>
      </c>
      <c r="G26" s="104">
        <v>0</v>
      </c>
      <c r="H26" s="114">
        <v>51</v>
      </c>
      <c r="I26" s="115">
        <v>111</v>
      </c>
      <c r="J26" s="116">
        <v>19</v>
      </c>
      <c r="K26" s="117">
        <v>0</v>
      </c>
      <c r="L26" s="89">
        <v>181</v>
      </c>
      <c r="M26" s="52"/>
      <c r="N26" s="90" t="s">
        <v>24</v>
      </c>
      <c r="O26" s="90" t="s">
        <v>24</v>
      </c>
      <c r="P26" s="90" t="s">
        <v>24</v>
      </c>
      <c r="Q26" s="90" t="s">
        <v>24</v>
      </c>
      <c r="R26" s="122" t="s">
        <v>24</v>
      </c>
      <c r="S26" s="126">
        <v>24</v>
      </c>
      <c r="T26" s="116">
        <v>28</v>
      </c>
      <c r="U26" s="116">
        <v>59</v>
      </c>
      <c r="V26" s="116">
        <v>64</v>
      </c>
      <c r="W26" s="127">
        <v>29</v>
      </c>
      <c r="X26" s="102">
        <f>SUM(JT2327,R26:W26)</f>
        <v>204</v>
      </c>
      <c r="Y26" s="83"/>
      <c r="Z26" s="90" t="s">
        <v>24</v>
      </c>
      <c r="AA26" s="90" t="s">
        <v>24</v>
      </c>
      <c r="AB26" s="90" t="s">
        <v>24</v>
      </c>
      <c r="AC26" s="90" t="s">
        <v>24</v>
      </c>
      <c r="AD26" s="90" t="s">
        <v>24</v>
      </c>
      <c r="AE26" s="138" t="s">
        <v>24</v>
      </c>
      <c r="AF26" s="136">
        <v>3</v>
      </c>
      <c r="AG26" s="137">
        <v>414</v>
      </c>
      <c r="AH26" s="116">
        <v>10</v>
      </c>
      <c r="AI26" s="116">
        <v>414</v>
      </c>
      <c r="AJ26" s="116">
        <v>9</v>
      </c>
      <c r="AK26" s="117">
        <v>3</v>
      </c>
      <c r="AL26" s="99">
        <v>853</v>
      </c>
      <c r="AM26" s="144">
        <v>28</v>
      </c>
      <c r="AN26" s="149">
        <v>17</v>
      </c>
    </row>
    <row r="27" spans="2:40" ht="25.15" customHeight="1" thickBot="1" x14ac:dyDescent="0.3">
      <c r="B27" s="192" t="s">
        <v>25</v>
      </c>
      <c r="C27" s="193"/>
      <c r="D27" s="194"/>
      <c r="E27" s="75">
        <f>SUM(E6:E26)</f>
        <v>7586</v>
      </c>
      <c r="F27" s="75">
        <f t="shared" ref="F27:J27" si="4">SUM(F6:F26)</f>
        <v>12210</v>
      </c>
      <c r="G27" s="75">
        <f t="shared" si="4"/>
        <v>19796</v>
      </c>
      <c r="H27" s="75">
        <f t="shared" si="4"/>
        <v>192</v>
      </c>
      <c r="I27" s="75">
        <f t="shared" si="4"/>
        <v>357</v>
      </c>
      <c r="J27" s="75">
        <f t="shared" si="4"/>
        <v>1239</v>
      </c>
      <c r="K27" s="75">
        <v>76</v>
      </c>
      <c r="L27" s="87">
        <v>21660</v>
      </c>
      <c r="M27" s="41"/>
      <c r="N27" s="76">
        <f>SUM(N6:N26)</f>
        <v>248</v>
      </c>
      <c r="O27" s="76">
        <f t="shared" ref="O27:R27" si="5">SUM(O6:O26)</f>
        <v>520</v>
      </c>
      <c r="P27" s="76">
        <f t="shared" si="5"/>
        <v>913</v>
      </c>
      <c r="Q27" s="76">
        <f t="shared" si="5"/>
        <v>1571</v>
      </c>
      <c r="R27" s="76">
        <f t="shared" si="5"/>
        <v>3252</v>
      </c>
      <c r="S27" s="76">
        <f>SUM(S6:S26)</f>
        <v>70</v>
      </c>
      <c r="T27" s="76">
        <f t="shared" ref="T27:W27" si="6">SUM(T6:T26)</f>
        <v>53</v>
      </c>
      <c r="U27" s="76">
        <f t="shared" si="6"/>
        <v>140</v>
      </c>
      <c r="V27" s="76">
        <f t="shared" si="6"/>
        <v>129</v>
      </c>
      <c r="W27" s="76">
        <f t="shared" si="6"/>
        <v>61</v>
      </c>
      <c r="X27" s="91">
        <f>SUM(X6:Y26)</f>
        <v>3705</v>
      </c>
      <c r="Y27" s="57"/>
      <c r="Z27" s="77">
        <f>SUM(Z6:Z26)</f>
        <v>38</v>
      </c>
      <c r="AA27" s="77">
        <f t="shared" ref="AA27:AE27" si="7">SUM(AA6:AA26)</f>
        <v>1782</v>
      </c>
      <c r="AB27" s="77">
        <f t="shared" si="7"/>
        <v>102</v>
      </c>
      <c r="AC27" s="77">
        <f t="shared" si="7"/>
        <v>2512</v>
      </c>
      <c r="AD27" s="77">
        <f t="shared" si="7"/>
        <v>1</v>
      </c>
      <c r="AE27" s="77">
        <f t="shared" si="7"/>
        <v>4435</v>
      </c>
      <c r="AF27" s="77">
        <f>SUM(AF6:AF26)</f>
        <v>23</v>
      </c>
      <c r="AG27" s="77">
        <f t="shared" ref="AG27:AJ27" si="8">SUM(AG6:AG26)</f>
        <v>1487</v>
      </c>
      <c r="AH27" s="77">
        <f t="shared" si="8"/>
        <v>31</v>
      </c>
      <c r="AI27" s="77">
        <f t="shared" si="8"/>
        <v>1529</v>
      </c>
      <c r="AJ27" s="77">
        <f t="shared" si="8"/>
        <v>3546</v>
      </c>
      <c r="AK27" s="100">
        <v>752</v>
      </c>
      <c r="AL27" s="77">
        <v>11802</v>
      </c>
      <c r="AM27" s="41"/>
      <c r="AN27" s="145">
        <v>84</v>
      </c>
    </row>
    <row r="28" spans="2:40" ht="146.44999999999999" customHeight="1" x14ac:dyDescent="0.25">
      <c r="E28" s="195" t="s">
        <v>26</v>
      </c>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7"/>
    </row>
  </sheetData>
  <mergeCells count="38">
    <mergeCell ref="Z2:AL2"/>
    <mergeCell ref="AL3:AL5"/>
    <mergeCell ref="AJ4:AJ5"/>
    <mergeCell ref="AF4:AG4"/>
    <mergeCell ref="N2:X2"/>
    <mergeCell ref="X3:X5"/>
    <mergeCell ref="W4:W5"/>
    <mergeCell ref="U4:V4"/>
    <mergeCell ref="S4:T4"/>
    <mergeCell ref="R4:R5"/>
    <mergeCell ref="N4:O4"/>
    <mergeCell ref="P4:Q4"/>
    <mergeCell ref="N3:R3"/>
    <mergeCell ref="S3:W3"/>
    <mergeCell ref="E2:L2"/>
    <mergeCell ref="E3:G3"/>
    <mergeCell ref="H3:K3"/>
    <mergeCell ref="L3:L5"/>
    <mergeCell ref="E4:E5"/>
    <mergeCell ref="F4:F5"/>
    <mergeCell ref="G4:G5"/>
    <mergeCell ref="H4:H5"/>
    <mergeCell ref="I4:I5"/>
    <mergeCell ref="J4:J5"/>
    <mergeCell ref="K4:K5"/>
    <mergeCell ref="B27:D27"/>
    <mergeCell ref="E28:AL28"/>
    <mergeCell ref="C4:D4"/>
    <mergeCell ref="B4:B5"/>
    <mergeCell ref="AM3:AM5"/>
    <mergeCell ref="AK4:AK5"/>
    <mergeCell ref="Z3:AE3"/>
    <mergeCell ref="AF3:AK3"/>
    <mergeCell ref="AH4:AI4"/>
    <mergeCell ref="Z4:AA4"/>
    <mergeCell ref="AB4:AC4"/>
    <mergeCell ref="AE4:AE5"/>
    <mergeCell ref="AD4:AD5"/>
  </mergeCells>
  <pageMargins left="0.7" right="0.7" top="0.75" bottom="0.75" header="0.3" footer="0.3"/>
  <pageSetup orientation="portrait" horizontalDpi="300" verticalDpi="300" r:id="rId1"/>
  <ignoredErrors>
    <ignoredError sqref="R6:R2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6AA1-3FCD-4F31-B956-B72EE03202C6}">
  <dimension ref="A2:I31"/>
  <sheetViews>
    <sheetView topLeftCell="A22" workbookViewId="0">
      <selection activeCell="J5" sqref="J5"/>
    </sheetView>
  </sheetViews>
  <sheetFormatPr defaultRowHeight="15" customHeight="1" x14ac:dyDescent="0.25"/>
  <cols>
    <col min="1" max="1" width="12.85546875" customWidth="1"/>
    <col min="2" max="2" width="11.28515625" customWidth="1"/>
    <col min="3" max="3" width="10.7109375" customWidth="1"/>
    <col min="4" max="6" width="13.42578125" customWidth="1"/>
    <col min="7" max="8" width="10.42578125" bestFit="1" customWidth="1"/>
    <col min="9" max="9" width="11.5703125" bestFit="1" customWidth="1"/>
    <col min="10" max="10" width="18.140625" customWidth="1"/>
  </cols>
  <sheetData>
    <row r="2" spans="1:9" x14ac:dyDescent="0.25"/>
    <row r="3" spans="1:9" ht="33" customHeight="1" x14ac:dyDescent="0.25">
      <c r="A3" s="41"/>
      <c r="B3" s="41"/>
      <c r="C3" s="41"/>
      <c r="D3" s="190" t="s">
        <v>27</v>
      </c>
      <c r="E3" s="253" t="s">
        <v>28</v>
      </c>
      <c r="F3" s="254"/>
      <c r="G3" s="259" t="s">
        <v>29</v>
      </c>
      <c r="H3" s="259"/>
      <c r="I3" s="260"/>
    </row>
    <row r="4" spans="1:9" ht="16.149999999999999" customHeight="1" x14ac:dyDescent="0.25">
      <c r="A4" s="200" t="s">
        <v>8</v>
      </c>
      <c r="B4" s="198" t="s">
        <v>9</v>
      </c>
      <c r="C4" s="199"/>
      <c r="D4" s="201" t="s">
        <v>30</v>
      </c>
      <c r="E4" s="204" t="s">
        <v>31</v>
      </c>
      <c r="F4" s="255" t="s">
        <v>32</v>
      </c>
      <c r="G4" s="261" t="s">
        <v>10</v>
      </c>
      <c r="H4" s="224" t="s">
        <v>11</v>
      </c>
      <c r="I4" s="264" t="s">
        <v>12</v>
      </c>
    </row>
    <row r="5" spans="1:9" ht="31.9" customHeight="1" x14ac:dyDescent="0.25">
      <c r="A5" s="201"/>
      <c r="B5" s="44" t="s">
        <v>16</v>
      </c>
      <c r="C5" s="44" t="s">
        <v>17</v>
      </c>
      <c r="D5" s="201"/>
      <c r="E5" s="204"/>
      <c r="F5" s="255"/>
      <c r="G5" s="262"/>
      <c r="H5" s="263"/>
      <c r="I5" s="265"/>
    </row>
    <row r="6" spans="1:9" ht="15.75" x14ac:dyDescent="0.25">
      <c r="A6" s="181">
        <v>2003</v>
      </c>
      <c r="B6" s="80">
        <v>37880</v>
      </c>
      <c r="C6" s="151">
        <v>37986</v>
      </c>
      <c r="D6" s="157">
        <v>1001</v>
      </c>
      <c r="E6" s="153">
        <v>25</v>
      </c>
      <c r="F6" s="174">
        <f>(E6/D6)</f>
        <v>2.4975024975024976E-2</v>
      </c>
      <c r="G6" s="161">
        <v>184</v>
      </c>
      <c r="H6" s="157">
        <v>461</v>
      </c>
      <c r="I6" s="165">
        <f>SUM(G6:H6)</f>
        <v>645</v>
      </c>
    </row>
    <row r="7" spans="1:9" ht="15.75" x14ac:dyDescent="0.25">
      <c r="A7" s="182">
        <v>2004</v>
      </c>
      <c r="B7" s="81">
        <v>38237</v>
      </c>
      <c r="C7" s="70">
        <v>38396</v>
      </c>
      <c r="D7" s="158">
        <v>876</v>
      </c>
      <c r="E7" s="154">
        <v>14</v>
      </c>
      <c r="F7" s="175">
        <f t="shared" ref="F7:F25" si="0">(E7/D7)</f>
        <v>1.5981735159817351E-2</v>
      </c>
      <c r="G7" s="162">
        <v>171</v>
      </c>
      <c r="H7" s="158">
        <v>353</v>
      </c>
      <c r="I7" s="166">
        <f t="shared" ref="I7:I25" si="1">SUM(G7:H7)</f>
        <v>524</v>
      </c>
    </row>
    <row r="8" spans="1:9" ht="15.75" x14ac:dyDescent="0.25">
      <c r="A8" s="182">
        <v>2005</v>
      </c>
      <c r="B8" s="81">
        <v>38601</v>
      </c>
      <c r="C8" s="70">
        <v>38741</v>
      </c>
      <c r="D8" s="158">
        <v>1238</v>
      </c>
      <c r="E8" s="154">
        <v>9</v>
      </c>
      <c r="F8" s="175">
        <f t="shared" si="0"/>
        <v>7.2697899838449114E-3</v>
      </c>
      <c r="G8" s="162">
        <v>389</v>
      </c>
      <c r="H8" s="158">
        <v>476</v>
      </c>
      <c r="I8" s="166">
        <f t="shared" si="1"/>
        <v>865</v>
      </c>
    </row>
    <row r="9" spans="1:9" ht="15.75" x14ac:dyDescent="0.25">
      <c r="A9" s="182">
        <v>2006</v>
      </c>
      <c r="B9" s="81">
        <v>38965</v>
      </c>
      <c r="C9" s="70">
        <v>39110</v>
      </c>
      <c r="D9" s="158">
        <v>2414</v>
      </c>
      <c r="E9" s="154">
        <v>10</v>
      </c>
      <c r="F9" s="175">
        <f t="shared" si="0"/>
        <v>4.1425020712510356E-3</v>
      </c>
      <c r="G9" s="162">
        <v>954</v>
      </c>
      <c r="H9" s="158">
        <v>1186</v>
      </c>
      <c r="I9" s="166">
        <f t="shared" si="1"/>
        <v>2140</v>
      </c>
    </row>
    <row r="10" spans="1:9" ht="15.75" x14ac:dyDescent="0.25">
      <c r="A10" s="183">
        <v>2007</v>
      </c>
      <c r="B10" s="81">
        <v>39332</v>
      </c>
      <c r="C10" s="70">
        <v>39505</v>
      </c>
      <c r="D10" s="158">
        <v>831</v>
      </c>
      <c r="E10" s="154">
        <v>32</v>
      </c>
      <c r="F10" s="175">
        <f t="shared" si="0"/>
        <v>3.8507821901323708E-2</v>
      </c>
      <c r="G10" s="162">
        <v>224</v>
      </c>
      <c r="H10" s="158">
        <v>396</v>
      </c>
      <c r="I10" s="166">
        <f t="shared" si="1"/>
        <v>620</v>
      </c>
    </row>
    <row r="11" spans="1:9" ht="15.75" x14ac:dyDescent="0.25">
      <c r="A11" s="183">
        <v>2008</v>
      </c>
      <c r="B11" s="81">
        <v>39693</v>
      </c>
      <c r="C11" s="70">
        <v>39847</v>
      </c>
      <c r="D11" s="158">
        <v>59</v>
      </c>
      <c r="E11" s="154">
        <v>0</v>
      </c>
      <c r="F11" s="175">
        <f t="shared" si="0"/>
        <v>0</v>
      </c>
      <c r="G11" s="162">
        <v>11</v>
      </c>
      <c r="H11" s="158">
        <v>42</v>
      </c>
      <c r="I11" s="166">
        <f t="shared" si="1"/>
        <v>53</v>
      </c>
    </row>
    <row r="12" spans="1:9" ht="15.75" x14ac:dyDescent="0.25">
      <c r="A12" s="183">
        <v>2009</v>
      </c>
      <c r="B12" s="81">
        <v>40065</v>
      </c>
      <c r="C12" s="70">
        <v>40210</v>
      </c>
      <c r="D12" s="158">
        <v>236</v>
      </c>
      <c r="E12" s="154">
        <v>4</v>
      </c>
      <c r="F12" s="175">
        <f t="shared" si="0"/>
        <v>1.6949152542372881E-2</v>
      </c>
      <c r="G12" s="162">
        <v>62</v>
      </c>
      <c r="H12" s="158">
        <v>173</v>
      </c>
      <c r="I12" s="166">
        <f t="shared" si="1"/>
        <v>235</v>
      </c>
    </row>
    <row r="13" spans="1:9" ht="15.75" x14ac:dyDescent="0.25">
      <c r="A13" s="184">
        <v>2010</v>
      </c>
      <c r="B13" s="81">
        <v>40428</v>
      </c>
      <c r="C13" s="70">
        <v>40510</v>
      </c>
      <c r="D13" s="158">
        <v>3706</v>
      </c>
      <c r="E13" s="154">
        <v>25</v>
      </c>
      <c r="F13" s="175">
        <f t="shared" si="0"/>
        <v>6.7458175930922831E-3</v>
      </c>
      <c r="G13" s="162">
        <v>673</v>
      </c>
      <c r="H13" s="158">
        <v>941</v>
      </c>
      <c r="I13" s="166">
        <f t="shared" si="1"/>
        <v>1614</v>
      </c>
    </row>
    <row r="14" spans="1:9" ht="15.75" x14ac:dyDescent="0.25">
      <c r="A14" s="184">
        <v>2011</v>
      </c>
      <c r="B14" s="81">
        <v>40792</v>
      </c>
      <c r="C14" s="70">
        <v>40861</v>
      </c>
      <c r="D14" s="158">
        <v>915</v>
      </c>
      <c r="E14" s="154">
        <v>10</v>
      </c>
      <c r="F14" s="175">
        <f t="shared" si="0"/>
        <v>1.092896174863388E-2</v>
      </c>
      <c r="G14" s="162">
        <v>390</v>
      </c>
      <c r="H14" s="158">
        <v>515</v>
      </c>
      <c r="I14" s="166">
        <f t="shared" si="1"/>
        <v>905</v>
      </c>
    </row>
    <row r="15" spans="1:9" ht="15.75" x14ac:dyDescent="0.25">
      <c r="A15" s="184">
        <v>2012</v>
      </c>
      <c r="B15" s="81">
        <v>41156</v>
      </c>
      <c r="C15" s="70">
        <v>41241</v>
      </c>
      <c r="D15" s="158">
        <v>1359</v>
      </c>
      <c r="E15" s="154">
        <v>25</v>
      </c>
      <c r="F15" s="175">
        <f t="shared" si="0"/>
        <v>1.839587932303164E-2</v>
      </c>
      <c r="G15" s="162">
        <v>455</v>
      </c>
      <c r="H15" s="158">
        <v>879</v>
      </c>
      <c r="I15" s="166">
        <f t="shared" si="1"/>
        <v>1334</v>
      </c>
    </row>
    <row r="16" spans="1:9" ht="15.75" x14ac:dyDescent="0.25">
      <c r="A16" s="183">
        <v>2013</v>
      </c>
      <c r="B16" s="81">
        <v>41520</v>
      </c>
      <c r="C16" s="70">
        <v>41583</v>
      </c>
      <c r="D16" s="158">
        <v>1327</v>
      </c>
      <c r="E16" s="154">
        <v>10</v>
      </c>
      <c r="F16" s="175">
        <f t="shared" si="0"/>
        <v>7.5357950263752827E-3</v>
      </c>
      <c r="G16" s="162">
        <v>532</v>
      </c>
      <c r="H16" s="158">
        <v>785</v>
      </c>
      <c r="I16" s="166">
        <f t="shared" si="1"/>
        <v>1317</v>
      </c>
    </row>
    <row r="17" spans="1:9" ht="15.75" x14ac:dyDescent="0.25">
      <c r="A17" s="183">
        <v>2014</v>
      </c>
      <c r="B17" s="81">
        <v>41886</v>
      </c>
      <c r="C17" s="70">
        <v>41940</v>
      </c>
      <c r="D17" s="158">
        <v>634</v>
      </c>
      <c r="E17" s="154">
        <v>26</v>
      </c>
      <c r="F17" s="175">
        <f t="shared" si="0"/>
        <v>4.1009463722397478E-2</v>
      </c>
      <c r="G17" s="162">
        <v>248</v>
      </c>
      <c r="H17" s="158">
        <v>322</v>
      </c>
      <c r="I17" s="166">
        <f t="shared" si="1"/>
        <v>570</v>
      </c>
    </row>
    <row r="18" spans="1:9" ht="15.75" x14ac:dyDescent="0.25">
      <c r="A18" s="183">
        <v>2015</v>
      </c>
      <c r="B18" s="81">
        <v>42257</v>
      </c>
      <c r="C18" s="70">
        <v>42303</v>
      </c>
      <c r="D18" s="158">
        <v>672</v>
      </c>
      <c r="E18" s="154">
        <v>56</v>
      </c>
      <c r="F18" s="175">
        <f t="shared" si="0"/>
        <v>8.3333333333333329E-2</v>
      </c>
      <c r="G18" s="162">
        <v>279</v>
      </c>
      <c r="H18" s="158">
        <v>337</v>
      </c>
      <c r="I18" s="166">
        <f t="shared" si="1"/>
        <v>616</v>
      </c>
    </row>
    <row r="19" spans="1:9" ht="15.75" x14ac:dyDescent="0.25">
      <c r="A19" s="183">
        <v>2016</v>
      </c>
      <c r="B19" s="81">
        <v>42620</v>
      </c>
      <c r="C19" s="70">
        <v>42682</v>
      </c>
      <c r="D19" s="158">
        <v>1015</v>
      </c>
      <c r="E19" s="154">
        <v>24</v>
      </c>
      <c r="F19" s="175">
        <f t="shared" si="0"/>
        <v>2.3645320197044337E-2</v>
      </c>
      <c r="G19" s="162">
        <v>408</v>
      </c>
      <c r="H19" s="158">
        <v>585</v>
      </c>
      <c r="I19" s="166">
        <f t="shared" si="1"/>
        <v>993</v>
      </c>
    </row>
    <row r="20" spans="1:9" ht="15.75" x14ac:dyDescent="0.25">
      <c r="A20" s="183">
        <v>2017</v>
      </c>
      <c r="B20" s="81">
        <v>42984</v>
      </c>
      <c r="C20" s="70">
        <v>43045</v>
      </c>
      <c r="D20" s="158">
        <v>2644</v>
      </c>
      <c r="E20" s="154">
        <v>78</v>
      </c>
      <c r="F20" s="175">
        <f t="shared" si="0"/>
        <v>2.9500756429652043E-2</v>
      </c>
      <c r="G20" s="162">
        <v>1194</v>
      </c>
      <c r="H20" s="158">
        <v>1380</v>
      </c>
      <c r="I20" s="166">
        <f t="shared" si="1"/>
        <v>2574</v>
      </c>
    </row>
    <row r="21" spans="1:9" ht="15.75" x14ac:dyDescent="0.25">
      <c r="A21" s="185">
        <v>2018</v>
      </c>
      <c r="B21" s="81">
        <v>43349</v>
      </c>
      <c r="C21" s="70">
        <v>43404</v>
      </c>
      <c r="D21" s="158">
        <v>151</v>
      </c>
      <c r="E21" s="154">
        <v>19</v>
      </c>
      <c r="F21" s="175">
        <f t="shared" si="0"/>
        <v>0.12582781456953643</v>
      </c>
      <c r="G21" s="162">
        <v>36</v>
      </c>
      <c r="H21" s="158">
        <v>96</v>
      </c>
      <c r="I21" s="166">
        <f t="shared" si="1"/>
        <v>132</v>
      </c>
    </row>
    <row r="22" spans="1:9" ht="15.75" x14ac:dyDescent="0.25">
      <c r="A22" s="183">
        <v>2019</v>
      </c>
      <c r="B22" s="82">
        <v>43719</v>
      </c>
      <c r="C22" s="71">
        <v>43760</v>
      </c>
      <c r="D22" s="158">
        <v>86</v>
      </c>
      <c r="E22" s="155">
        <v>7</v>
      </c>
      <c r="F22" s="175">
        <f t="shared" si="0"/>
        <v>8.1395348837209308E-2</v>
      </c>
      <c r="G22" s="162">
        <v>32</v>
      </c>
      <c r="H22" s="158">
        <v>47</v>
      </c>
      <c r="I22" s="166">
        <f t="shared" si="1"/>
        <v>79</v>
      </c>
    </row>
    <row r="23" spans="1:9" ht="15.75" x14ac:dyDescent="0.25">
      <c r="A23" s="185">
        <v>2020</v>
      </c>
      <c r="B23" s="81" t="s">
        <v>23</v>
      </c>
      <c r="C23" s="70" t="s">
        <v>23</v>
      </c>
      <c r="D23" s="158">
        <v>0</v>
      </c>
      <c r="E23" s="178">
        <v>0</v>
      </c>
      <c r="F23" s="176">
        <v>0</v>
      </c>
      <c r="G23" s="170">
        <v>0</v>
      </c>
      <c r="H23" s="172">
        <v>0</v>
      </c>
      <c r="I23" s="166">
        <f t="shared" si="1"/>
        <v>0</v>
      </c>
    </row>
    <row r="24" spans="1:9" ht="15.75" x14ac:dyDescent="0.25">
      <c r="A24" s="186">
        <v>2021</v>
      </c>
      <c r="B24" s="180">
        <v>44820</v>
      </c>
      <c r="C24" s="79">
        <v>44855</v>
      </c>
      <c r="D24" s="158">
        <v>612</v>
      </c>
      <c r="E24" s="156">
        <v>3</v>
      </c>
      <c r="F24" s="175">
        <f t="shared" si="0"/>
        <v>4.9019607843137254E-3</v>
      </c>
      <c r="G24" s="163">
        <v>174</v>
      </c>
      <c r="H24" s="159">
        <v>435</v>
      </c>
      <c r="I24" s="167">
        <f t="shared" si="1"/>
        <v>609</v>
      </c>
    </row>
    <row r="25" spans="1:9" ht="15.75" x14ac:dyDescent="0.25">
      <c r="A25" s="186">
        <v>2022</v>
      </c>
      <c r="B25" s="82">
        <v>45189</v>
      </c>
      <c r="C25" s="71">
        <v>45210</v>
      </c>
      <c r="D25" s="159">
        <v>20</v>
      </c>
      <c r="E25" s="156">
        <v>2</v>
      </c>
      <c r="F25" s="175">
        <f t="shared" si="0"/>
        <v>0.1</v>
      </c>
      <c r="G25" s="164">
        <v>5</v>
      </c>
      <c r="H25" s="160">
        <v>13</v>
      </c>
      <c r="I25" s="168">
        <f t="shared" si="1"/>
        <v>18</v>
      </c>
    </row>
    <row r="26" spans="1:9" ht="15.75" x14ac:dyDescent="0.25">
      <c r="A26" s="187">
        <v>2023</v>
      </c>
      <c r="B26" s="82" t="s">
        <v>23</v>
      </c>
      <c r="C26" s="71" t="s">
        <v>23</v>
      </c>
      <c r="D26" s="191">
        <v>0</v>
      </c>
      <c r="E26" s="188">
        <v>0</v>
      </c>
      <c r="F26" s="177">
        <v>0</v>
      </c>
      <c r="G26" s="171">
        <v>0</v>
      </c>
      <c r="H26" s="173">
        <v>0</v>
      </c>
      <c r="I26" s="169">
        <f t="shared" ref="I26" si="2">SUM(G26:H26)</f>
        <v>0</v>
      </c>
    </row>
    <row r="27" spans="1:9" ht="21" x14ac:dyDescent="0.25">
      <c r="A27" s="256" t="s">
        <v>33</v>
      </c>
      <c r="B27" s="257"/>
      <c r="C27" s="258"/>
      <c r="D27" s="189">
        <f t="shared" ref="D27" si="3">SUM(D6:D26)</f>
        <v>19796</v>
      </c>
      <c r="E27" s="152">
        <f t="shared" ref="E27:H27" si="4">SUM(E6:E26)</f>
        <v>379</v>
      </c>
      <c r="F27" s="179">
        <f>AVERAGE(F6:F26)</f>
        <v>3.0526022771345456E-2</v>
      </c>
      <c r="G27" s="78">
        <f t="shared" si="4"/>
        <v>6421</v>
      </c>
      <c r="H27" s="78">
        <f t="shared" si="4"/>
        <v>9422</v>
      </c>
      <c r="I27" s="78">
        <f>SUM(I6:I26)</f>
        <v>15843</v>
      </c>
    </row>
    <row r="29" spans="1:9" ht="15" customHeight="1" x14ac:dyDescent="0.25">
      <c r="A29" s="244" t="s">
        <v>34</v>
      </c>
      <c r="B29" s="245"/>
      <c r="C29" s="245"/>
      <c r="D29" s="245"/>
      <c r="E29" s="245"/>
      <c r="F29" s="245"/>
      <c r="G29" s="245"/>
      <c r="H29" s="245"/>
      <c r="I29" s="246"/>
    </row>
    <row r="30" spans="1:9" ht="15" customHeight="1" x14ac:dyDescent="0.25">
      <c r="A30" s="247"/>
      <c r="B30" s="248"/>
      <c r="C30" s="248"/>
      <c r="D30" s="248"/>
      <c r="E30" s="248"/>
      <c r="F30" s="248"/>
      <c r="G30" s="248"/>
      <c r="H30" s="248"/>
      <c r="I30" s="249"/>
    </row>
    <row r="31" spans="1:9" ht="15" customHeight="1" x14ac:dyDescent="0.25">
      <c r="A31" s="250"/>
      <c r="B31" s="251"/>
      <c r="C31" s="251"/>
      <c r="D31" s="251"/>
      <c r="E31" s="251"/>
      <c r="F31" s="251"/>
      <c r="G31" s="251"/>
      <c r="H31" s="251"/>
      <c r="I31" s="252"/>
    </row>
  </sheetData>
  <mergeCells count="12">
    <mergeCell ref="A29:I31"/>
    <mergeCell ref="E4:E5"/>
    <mergeCell ref="D4:D5"/>
    <mergeCell ref="E3:F3"/>
    <mergeCell ref="F4:F5"/>
    <mergeCell ref="A27:C27"/>
    <mergeCell ref="G3:I3"/>
    <mergeCell ref="A4:A5"/>
    <mergeCell ref="B4:C4"/>
    <mergeCell ref="G4:G5"/>
    <mergeCell ref="H4:H5"/>
    <mergeCell ref="I4:I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A42C7DE3DCD4429381E6F85C5144D5" ma:contentTypeVersion="23" ma:contentTypeDescription="Create a new document." ma:contentTypeScope="" ma:versionID="49c9b12d7ea952094cdb75fab4816542">
  <xsd:schema xmlns:xsd="http://www.w3.org/2001/XMLSchema" xmlns:xs="http://www.w3.org/2001/XMLSchema" xmlns:p="http://schemas.microsoft.com/office/2006/metadata/properties" xmlns:ns2="ed33ce6a-d3d6-4727-b4be-76275490dcf4" xmlns:ns3="6c35517e-7766-4d44-85b7-e67ac484ae0f" xmlns:ns4="97c2a25c-25db-4634-b347-87ab0af10b27" targetNamespace="http://schemas.microsoft.com/office/2006/metadata/properties" ma:root="true" ma:fieldsID="af9ac556dfe52d421eb31aeea08a332c" ns2:_="" ns3:_="" ns4:_="">
    <xsd:import namespace="ed33ce6a-d3d6-4727-b4be-76275490dcf4"/>
    <xsd:import namespace="6c35517e-7766-4d44-85b7-e67ac484ae0f"/>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Document_x0020_Type" minOccurs="0"/>
                <xsd:element ref="ns2:Project" minOccurs="0"/>
                <xsd:element ref="ns2:Subproject" minOccurs="0"/>
                <xsd:element ref="ns2:lcf76f155ced4ddcb4097134ff3c332f" minOccurs="0"/>
                <xsd:element ref="ns4:TaxCatchAll" minOccurs="0"/>
                <xsd:element ref="ns2:Author0" minOccurs="0"/>
                <xsd:element ref="ns2:Publisher" minOccurs="0"/>
                <xsd:element ref="ns2:Year"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33ce6a-d3d6-4727-b4be-76275490d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Document_x0020_Type" ma:index="19" nillable="true" ma:displayName="Document Type" ma:description="Document Type" ma:internalName="Document_x0020_Type">
      <xsd:simpleType>
        <xsd:restriction base="dms:Text">
          <xsd:maxLength value="255"/>
        </xsd:restriction>
      </xsd:simpleType>
    </xsd:element>
    <xsd:element name="Project" ma:index="20" nillable="true" ma:displayName="Project" ma:format="Dropdown" ma:internalName="Project">
      <xsd:simpleType>
        <xsd:restriction base="dms:Text">
          <xsd:maxLength value="255"/>
        </xsd:restriction>
      </xsd:simpleType>
    </xsd:element>
    <xsd:element name="Subproject" ma:index="21" nillable="true" ma:displayName="Subproject" ma:format="Dropdown" ma:internalName="Subproject">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Author0" ma:index="25" nillable="true" ma:displayName="Author" ma:format="Dropdown" ma:internalName="Author0">
      <xsd:simpleType>
        <xsd:restriction base="dms:Text">
          <xsd:maxLength value="255"/>
        </xsd:restriction>
      </xsd:simpleType>
    </xsd:element>
    <xsd:element name="Publisher" ma:index="26" nillable="true" ma:displayName="Publisher" ma:format="Dropdown" ma:internalName="Publisher">
      <xsd:simpleType>
        <xsd:restriction base="dms:Text">
          <xsd:maxLength value="255"/>
        </xsd:restriction>
      </xsd:simpleType>
    </xsd:element>
    <xsd:element name="Year" ma:index="27" nillable="true" ma:displayName="Year" ma:format="Dropdown" ma:internalName="Year" ma:percentage="FALSE">
      <xsd:simpleType>
        <xsd:restriction base="dms:Number"/>
      </xsd:simpleType>
    </xsd:element>
    <xsd:element name="Date" ma:index="28" nillable="true" ma:displayName="Date" ma:format="DateOnly" ma:internalName="Date">
      <xsd:simpleType>
        <xsd:restriction base="dms:DateTime"/>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35517e-7766-4d44-85b7-e67ac484ae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f42963d4-bfcb-434e-b119-f81ff5320511}" ma:internalName="TaxCatchAll" ma:showField="CatchAllData" ma:web="6c35517e-7766-4d44-85b7-e67ac484ae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project xmlns="ed33ce6a-d3d6-4727-b4be-76275490dcf4" xsi:nil="true"/>
    <Document_x0020_Type xmlns="ed33ce6a-d3d6-4727-b4be-76275490dcf4" xsi:nil="true"/>
    <Project xmlns="ed33ce6a-d3d6-4727-b4be-76275490dcf4" xsi:nil="true"/>
    <lcf76f155ced4ddcb4097134ff3c332f xmlns="ed33ce6a-d3d6-4727-b4be-76275490dcf4">
      <Terms xmlns="http://schemas.microsoft.com/office/infopath/2007/PartnerControls"/>
    </lcf76f155ced4ddcb4097134ff3c332f>
    <TaxCatchAll xmlns="97c2a25c-25db-4634-b347-87ab0af10b27" xsi:nil="true"/>
    <Publisher xmlns="ed33ce6a-d3d6-4727-b4be-76275490dcf4" xsi:nil="true"/>
    <Year xmlns="ed33ce6a-d3d6-4727-b4be-76275490dcf4" xsi:nil="true"/>
    <Author0 xmlns="ed33ce6a-d3d6-4727-b4be-76275490dcf4" xsi:nil="true"/>
    <Date xmlns="ed33ce6a-d3d6-4727-b4be-76275490dcf4" xsi:nil="true"/>
  </documentManagement>
</p:properties>
</file>

<file path=customXml/itemProps1.xml><?xml version="1.0" encoding="utf-8"?>
<ds:datastoreItem xmlns:ds="http://schemas.openxmlformats.org/officeDocument/2006/customXml" ds:itemID="{ED89D4E6-0474-48E5-B0FE-76A13FD70D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33ce6a-d3d6-4727-b4be-76275490dcf4"/>
    <ds:schemaRef ds:uri="6c35517e-7766-4d44-85b7-e67ac484ae0f"/>
    <ds:schemaRef ds:uri="97c2a25c-25db-4634-b347-87ab0af10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0FE26C-05E9-4F09-8D72-2A5F828F3ACC}">
  <ds:schemaRefs>
    <ds:schemaRef ds:uri="http://schemas.microsoft.com/sharepoint/v3/contenttype/forms"/>
  </ds:schemaRefs>
</ds:datastoreItem>
</file>

<file path=customXml/itemProps3.xml><?xml version="1.0" encoding="utf-8"?>
<ds:datastoreItem xmlns:ds="http://schemas.openxmlformats.org/officeDocument/2006/customXml" ds:itemID="{7688585C-74E3-4999-A542-792860B0C31C}">
  <ds:schemaRefs>
    <ds:schemaRef ds:uri="http://schemas.microsoft.com/office/2006/metadata/properties"/>
    <ds:schemaRef ds:uri="ed33ce6a-d3d6-4727-b4be-76275490dcf4"/>
    <ds:schemaRef ds:uri="http://purl.org/dc/terms/"/>
    <ds:schemaRef ds:uri="http://schemas.openxmlformats.org/package/2006/metadata/core-properties"/>
    <ds:schemaRef ds:uri="6c35517e-7766-4d44-85b7-e67ac484ae0f"/>
    <ds:schemaRef ds:uri="http://schemas.microsoft.com/office/2006/documentManagement/types"/>
    <ds:schemaRef ds:uri="http://schemas.microsoft.com/office/infopath/2007/PartnerControls"/>
    <ds:schemaRef ds:uri="http://purl.org/dc/elements/1.1/"/>
    <ds:schemaRef ds:uri="97c2a25c-25db-4634-b347-87ab0af10b2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Species Table</vt:lpstr>
      <vt:lpstr>Sockeye Hauled from Landsburg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Unrein, Julia</dc:creator>
  <cp:keywords/>
  <dc:description/>
  <cp:lastModifiedBy>Unrein, Julia</cp:lastModifiedBy>
  <cp:revision/>
  <dcterms:created xsi:type="dcterms:W3CDTF">2020-12-22T22:32:44Z</dcterms:created>
  <dcterms:modified xsi:type="dcterms:W3CDTF">2024-11-26T22:42:13Z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0x010100FAA42C7DE3DCD4429381E6F85C5144D5</vt:lpwstr>
  </property>
  <property fmtid="{D5CDD505-2E9C-101B-9397-08002B2CF9AE}" pid="3" name="MediaServiceImageTags">
    <vt:lpwstr/>
  </property>
</Properties>
</file>