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D92FB105-CA16-4E6B-9508-D48860302C16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M72" i="1"/>
  <c r="K72" i="1"/>
  <c r="D72" i="1"/>
  <c r="Q555" i="2"/>
  <c r="Q556" i="2"/>
  <c r="Q557" i="2"/>
  <c r="Q558" i="2"/>
  <c r="P558" i="2"/>
  <c r="N556" i="2"/>
  <c r="N557" i="2"/>
  <c r="N558" i="2"/>
  <c r="M557" i="2"/>
  <c r="M558" i="2"/>
  <c r="G558" i="2"/>
  <c r="H555" i="2"/>
  <c r="H556" i="2"/>
  <c r="H557" i="2"/>
  <c r="H558" i="2"/>
  <c r="E556" i="2"/>
  <c r="E557" i="2"/>
  <c r="E558" i="2"/>
  <c r="D557" i="2"/>
  <c r="D558" i="2"/>
  <c r="N555" i="2"/>
  <c r="M555" i="2"/>
  <c r="E555" i="2"/>
  <c r="D555" i="2"/>
  <c r="D109" i="7"/>
  <c r="H108" i="7"/>
  <c r="G552" i="2"/>
  <c r="G554" i="2"/>
  <c r="H554" i="2"/>
  <c r="N554" i="2"/>
  <c r="N553" i="2"/>
  <c r="N552" i="2"/>
  <c r="M552" i="2"/>
  <c r="M553" i="2"/>
  <c r="M554" i="2"/>
  <c r="Q554" i="2"/>
  <c r="Q553" i="2"/>
  <c r="P554" i="2"/>
  <c r="P552" i="2"/>
  <c r="H550" i="2"/>
  <c r="H553" i="2"/>
  <c r="D554" i="2"/>
  <c r="D552" i="2"/>
  <c r="D553" i="2"/>
  <c r="E553" i="2"/>
  <c r="E554" i="2"/>
  <c r="D114" i="7"/>
  <c r="D551" i="2"/>
  <c r="E551" i="2"/>
  <c r="E552" i="2"/>
  <c r="Q551" i="2"/>
  <c r="Q552" i="2"/>
  <c r="P550" i="2"/>
  <c r="M551" i="2"/>
  <c r="N551" i="2"/>
  <c r="H551" i="2"/>
  <c r="H552" i="2"/>
  <c r="G550" i="2"/>
  <c r="H107" i="7"/>
  <c r="H549" i="2"/>
  <c r="Q549" i="2"/>
  <c r="Q550" i="2"/>
  <c r="P548" i="2"/>
  <c r="M550" i="2"/>
  <c r="N550" i="2"/>
  <c r="D550" i="2"/>
  <c r="E550" i="2"/>
  <c r="M549" i="2"/>
  <c r="N549" i="2"/>
  <c r="D549" i="2"/>
  <c r="E549" i="2"/>
  <c r="D107" i="7"/>
  <c r="D108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Q548" i="2" l="1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<sst xmlns="http://schemas.openxmlformats.org/spreadsheetml/2006/main" count="463" uniqueCount="145">
  <si>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</si>
  <si>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</si>
  <si>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</si>
  <si>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</si>
  <si>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</si>
  <si>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</si>
  <si>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</si>
  <si>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</si>
  <si>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</si>
  <si>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</si>
  <si>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</si>
  <si>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</si>
  <si>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</si>
  <si>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</si>
  <si>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</si>
  <si>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</si>
  <si>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</si>
  <si>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</si>
  <si>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</si>
  <si>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</si>
  <si>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</si>
  <si>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</si>
  <si>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</si>
  <si>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</si>
  <si>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</si>
  <si>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</si>
  <si>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</si>
  <si>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</si>
  <si>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</si>
  <si>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</si>
  <si>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</si>
  <si>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</si>
  <si>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</si>
  <si>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</si>
  <si>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</si>
  <si>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</si>
  <si>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</si>
  <si>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</si>
  <si>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</si>
  <si>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</si>
  <si>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</si>
  <si>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</si>
  <si>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</si>
  <si>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</si>
  <si>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</si>
  <si>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</si>
  <si>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</si>
  <si>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</si>
  <si>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</si>
  <si>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</si>
  <si>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</si>
  <si>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</si>
  <si>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</si>
  <si>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</si>
  <si>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</si>
  <si>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</si>
  <si>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</si>
  <si>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</si>
  <si>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</si>
  <si>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</si>
  <si>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</si>
  <si>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</si>
  <si>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</si>
  <si>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</si>
  <si>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</si>
  <si>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</si>
  <si>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</si>
  <si>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</si>
  <si>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</si>
  <si>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</si>
  <si>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</si>
  <si>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</si>
  <si>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</si>
  <si>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</si>
  <si>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</si>
  <si>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</si>
  <si>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</si>
  <si>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</si>
  <si>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</si>
  <si>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</si>
  <si>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</si>
  <si>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</si>
  <si>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</si>
  <si>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</si>
  <si>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</si>
  <si>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</si>
  <si>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</si>
  <si>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</si>
  <si>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</si>
  <si>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</si>
  <si>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</si>
  <si>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</si>
  <si>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</si>
  <si>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</si>
  <si>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</si>
  <si>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</si>
  <si>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</si>
  <si>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</si>
  <si>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</si>
  <si>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</si>
  <si>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</si>
  <si>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</si>
  <si>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</si>
  <si>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</si>
  <si>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</si>
  <si>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</si>
  <si>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</si>
  <si>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</si>
  <si>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</si>
  <si>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</si>
  <si>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</si>
  <si>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</si>
  <si>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</si>
  <si>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</si>
  <si>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</si>
  <si>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</si>
  <si>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</si>
  <si>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</si>
  <si>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</si>
  <si>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</si>
  <si>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</si>
  <si>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</si>
  <si>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</si>
  <si>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</si>
  <si>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</si>
  <si>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</si>
  <si>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</si>
  <si>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</si>
  <si>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</si>
  <si>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</si>
  <si>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</si>
  <si>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</si>
  <si>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</si>
  <si>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</si>
  <si>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</si>
  <si>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</si>
  <si>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</si>
  <si>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</si>
  <si>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</si>
  <si>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</si>
  <si>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</si>
  <si>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</si>
  <si>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</si>
  <si>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</si>
  <si>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October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</si>
</sst>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7" fontId="1" fillId="0" borderId="2" xfId="3" applyNumberFormat="1" applyFont="1" applyBorder="1"/>
    <xf numFmtId="0" fontId="1" fillId="0" borderId="0" xfId="3" applyFont="1"/>
    <xf numFmtId="0" fontId="0" fillId="0" borderId="2" xfId="0" applyFill="1" applyBorder="1"/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9"/>
  <sheetViews>
    <sheetView tabSelected="1" zoomScaleNormal="100" workbookViewId="0">
      <pane ySplit="6" topLeftCell="A7" activePane="bottomLeft" state="frozen"/>
      <selection pane="bottomLeft" activeCell="L575" sqref="L575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:G550" si="67">F548/F536-1</f>
        <v>2.5217012894803048E-2</v>
      </c>
      <c r="H548" s="17">
        <f t="shared" ref="H548:H552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9">O548/O536-1</f>
        <v>2.5637655635289969E-2</v>
      </c>
      <c r="Q548" s="17">
        <f t="shared" ref="Q548" si="70">AVERAGE(O537:O548)/AVERAGE(O525:O536)-1</f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17">
        <f t="shared" si="68"/>
        <v>3.2557972853343387E-2</v>
      </c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P549" s="11"/>
      <c r="Q549" s="17">
        <f t="shared" ref="Q549:Q552" si="75">AVERAGE(O538:O549)/AVERAGE(O526:O537)-1</f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1" si="76">C550/C538-1</f>
        <v>2.3112888616734883E-2</v>
      </c>
      <c r="E550" s="17">
        <f t="shared" ref="E550:E558" si="77">AVERAGE(C539:C550)/AVERAGE(C527:C538)-1</f>
        <v>2.7370554892496513E-2</v>
      </c>
      <c r="F550" s="5">
        <v>359.4</v>
      </c>
      <c r="G550" s="11">
        <f t="shared" si="67"/>
        <v>1.6681612320121664E-2</v>
      </c>
      <c r="H550" s="17">
        <f>AVERAGE(F539:F550)/AVERAGE(F527:F538)-1</f>
        <v>2.7938679236211517E-2</v>
      </c>
      <c r="K550" s="20">
        <v>45748</v>
      </c>
      <c r="L550" s="5">
        <v>314.24299999999999</v>
      </c>
      <c r="M550" s="11">
        <f t="shared" ref="M550:M551" si="78">L550/L538-1</f>
        <v>2.0895939391379903E-2</v>
      </c>
      <c r="N550" s="17">
        <f t="shared" ref="N550:N551" si="79">AVERAGE(L539:L550)/AVERAGE(L527:L538)-1</f>
        <v>2.6100404158062585E-2</v>
      </c>
      <c r="O550" s="5">
        <v>352.70400000000001</v>
      </c>
      <c r="P550" s="11">
        <f t="shared" ref="P550" si="80">O550/O538-1</f>
        <v>1.6323813750039662E-2</v>
      </c>
      <c r="Q550" s="17">
        <f t="shared" si="75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6"/>
        <v>2.3548965354746709E-2</v>
      </c>
      <c r="E551" s="17">
        <f t="shared" si="77"/>
        <v>2.6610088308113511E-2</v>
      </c>
      <c r="H551" s="17">
        <f t="shared" si="68"/>
        <v>2.7938679236211517E-2</v>
      </c>
      <c r="K551" s="20">
        <v>45778</v>
      </c>
      <c r="L551" s="5">
        <v>314.839</v>
      </c>
      <c r="M551" s="11">
        <f t="shared" si="78"/>
        <v>2.166385971060758E-2</v>
      </c>
      <c r="N551" s="17">
        <f t="shared" si="79"/>
        <v>2.5176254130472531E-2</v>
      </c>
      <c r="P551" s="11"/>
      <c r="Q551" s="17">
        <f t="shared" si="75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>C552/C540-1</f>
        <v>2.6692130182223162E-2</v>
      </c>
      <c r="E552" s="17">
        <f t="shared" si="77"/>
        <v>2.6362097327987888E-2</v>
      </c>
      <c r="F552">
        <v>364.34399999999999</v>
      </c>
      <c r="G552" s="11">
        <f>F552/F540-1</f>
        <v>2.683020314296658E-2</v>
      </c>
      <c r="H552" s="17">
        <f t="shared" si="68"/>
        <v>2.6058294211571909E-2</v>
      </c>
      <c r="K552" s="20">
        <v>45809</v>
      </c>
      <c r="L552" s="5">
        <v>315.94499999999999</v>
      </c>
      <c r="M552" s="11">
        <f>L552/L540-1</f>
        <v>2.561563881657114E-2</v>
      </c>
      <c r="N552" s="17">
        <f>AVERAGE(L541:L552)/AVERAGE(L529:L540)-1</f>
        <v>2.4905446060012215E-2</v>
      </c>
      <c r="O552">
        <v>357.78</v>
      </c>
      <c r="P552" s="11">
        <f>O552/O540-1</f>
        <v>2.7150087705951176E-2</v>
      </c>
      <c r="Q552" s="17">
        <f t="shared" si="75"/>
        <v>2.5730362109404048E-2</v>
      </c>
    </row>
    <row r="553" spans="2:17" x14ac:dyDescent="0.2">
      <c r="B553" s="20">
        <v>45839</v>
      </c>
      <c r="C553" s="5">
        <v>323.048</v>
      </c>
      <c r="D553" s="11">
        <f>C553/C541-1</f>
        <v>2.7049023971513986E-2</v>
      </c>
      <c r="E553" s="17">
        <f t="shared" si="77"/>
        <v>2.6207874447121249E-2</v>
      </c>
      <c r="G553" s="11"/>
      <c r="H553" s="17">
        <f>AVERAGE(F542:F553)/AVERAGE(F530:F541)-1</f>
        <v>2.6058294211571909E-2</v>
      </c>
      <c r="K553" s="20">
        <v>45839</v>
      </c>
      <c r="L553" s="5">
        <v>316.34899999999999</v>
      </c>
      <c r="M553" s="11">
        <f>L553/L541-1</f>
        <v>2.543913958139532E-2</v>
      </c>
      <c r="N553" s="17">
        <f>AVERAGE(L542:L553)/AVERAGE(L530:L541)-1</f>
        <v>2.4640418772155837E-2</v>
      </c>
      <c r="P553" s="11"/>
      <c r="Q553" s="17">
        <f>AVERAGE(O542:O553)/AVERAGE(O530:O541)-1</f>
        <v>2.5730362109404048E-2</v>
      </c>
    </row>
    <row r="554" spans="2:17" x14ac:dyDescent="0.2">
      <c r="B554" s="20">
        <v>45870</v>
      </c>
      <c r="C554" s="5">
        <v>323.976</v>
      </c>
      <c r="D554" s="11">
        <f>C554/C542-1</f>
        <v>2.9161742842984006E-2</v>
      </c>
      <c r="E554" s="17">
        <f t="shared" si="77"/>
        <v>2.653117010499928E-2</v>
      </c>
      <c r="F554" s="5">
        <v>365.21100000000001</v>
      </c>
      <c r="G554" s="11">
        <f>F554/F542-1</f>
        <v>2.8244913128310012E-2</v>
      </c>
      <c r="H554" s="17">
        <f>AVERAGE(F543:F554)/AVERAGE(F531:F542)-1</f>
        <v>2.559360157583912E-2</v>
      </c>
      <c r="K554" s="20">
        <v>45870</v>
      </c>
      <c r="L554" s="5">
        <v>317.30599999999998</v>
      </c>
      <c r="M554" s="11">
        <f>L554/L542-1</f>
        <v>2.8078019699325996E-2</v>
      </c>
      <c r="N554" s="17">
        <f>AVERAGE(L543:L554)/AVERAGE(L531:L542)-1</f>
        <v>2.5023521788114955E-2</v>
      </c>
      <c r="O554" s="5">
        <v>360.22699999999998</v>
      </c>
      <c r="P554" s="11">
        <f>O554/O542-1</f>
        <v>3.1707889883032081E-2</v>
      </c>
      <c r="Q554" s="17">
        <f>AVERAGE(O543:O554)/AVERAGE(O531:O542)-1</f>
        <v>2.6063639267770888E-2</v>
      </c>
    </row>
    <row r="555" spans="2:17" x14ac:dyDescent="0.2">
      <c r="B555" s="57">
        <v>45901</v>
      </c>
      <c r="C555" s="5">
        <v>324.8</v>
      </c>
      <c r="D555" s="11">
        <f>C555/C543-1</f>
        <v>3.0126767755256134E-2</v>
      </c>
      <c r="E555" s="17">
        <f t="shared" si="77"/>
        <v>2.7009295603176664E-2</v>
      </c>
      <c r="G555" s="11"/>
      <c r="H555" s="17">
        <f t="shared" ref="H555:H558" si="81">AVERAGE(F544:F555)/AVERAGE(F532:F543)-1</f>
        <v>2.559360157583912E-2</v>
      </c>
      <c r="K555" s="20">
        <v>45901</v>
      </c>
      <c r="L555" s="5">
        <v>318.13900000000001</v>
      </c>
      <c r="M555" s="11">
        <f>L555/L543-1</f>
        <v>2.9422804372164713E-2</v>
      </c>
      <c r="N555" s="17">
        <f>AVERAGE(L544:L555)/AVERAGE(L532:L543)-1</f>
        <v>2.5605464622432406E-2</v>
      </c>
      <c r="P555" s="11"/>
      <c r="Q555" s="17">
        <f t="shared" ref="Q555:Q558" si="82">AVERAGE(O544:O555)/AVERAGE(O532:O543)-1</f>
        <v>2.6063639267770888E-2</v>
      </c>
    </row>
    <row r="556" spans="2:17" x14ac:dyDescent="0.2">
      <c r="B556" s="20">
        <v>45931</v>
      </c>
      <c r="C556" s="58"/>
      <c r="D556" s="11"/>
      <c r="E556" s="17">
        <f t="shared" si="77"/>
        <v>2.6079895207309134E-2</v>
      </c>
      <c r="G556" s="11"/>
      <c r="H556" s="17">
        <f t="shared" si="81"/>
        <v>2.2559636100110358E-2</v>
      </c>
      <c r="K556" s="20">
        <v>45931</v>
      </c>
      <c r="M556" s="11"/>
      <c r="N556" s="17">
        <f t="shared" ref="N556:N558" si="83">AVERAGE(L545:L556)/AVERAGE(L533:L544)-1</f>
        <v>2.4779641734492097E-2</v>
      </c>
      <c r="P556" s="11"/>
      <c r="Q556" s="17">
        <f t="shared" si="82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ref="D556:D558" si="84">C557/C545-1</f>
        <v>2.7350844551226272E-2</v>
      </c>
      <c r="E557" s="17">
        <f t="shared" si="77"/>
        <v>2.6279950239989747E-2</v>
      </c>
      <c r="G557" s="11"/>
      <c r="H557" s="17">
        <f t="shared" si="81"/>
        <v>2.2559636100110358E-2</v>
      </c>
      <c r="K557" s="20">
        <v>45962</v>
      </c>
      <c r="L557" s="5">
        <v>317.41399999999999</v>
      </c>
      <c r="M557" s="11">
        <f t="shared" ref="M556:M558" si="85">L557/L545-1</f>
        <v>2.723642224221523E-2</v>
      </c>
      <c r="N557" s="17">
        <f t="shared" si="83"/>
        <v>2.5109451524998994E-2</v>
      </c>
      <c r="P557" s="11"/>
      <c r="Q557" s="17">
        <f t="shared" si="82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84"/>
        <v>2.6770805278750087E-2</v>
      </c>
      <c r="E558" s="17">
        <f t="shared" si="77"/>
        <v>2.6313230786559672E-2</v>
      </c>
      <c r="F558" s="5">
        <v>365.447</v>
      </c>
      <c r="G558" s="11">
        <f t="shared" ref="G555:G558" si="86">F558/F546-1</f>
        <v>3.1322315915427668E-2</v>
      </c>
      <c r="H558" s="17">
        <f t="shared" si="81"/>
        <v>2.4321709898585064E-2</v>
      </c>
      <c r="K558" s="20">
        <v>45992</v>
      </c>
      <c r="L558" s="5">
        <v>317.01400000000001</v>
      </c>
      <c r="M558" s="11">
        <f t="shared" si="85"/>
        <v>2.5712871319163888E-2</v>
      </c>
      <c r="N558" s="17">
        <f t="shared" si="83"/>
        <v>2.5142255407589964E-2</v>
      </c>
      <c r="O558" s="5">
        <v>359.29199999999997</v>
      </c>
      <c r="P558" s="11">
        <f t="shared" ref="P555:P558" si="87">O558/O546-1</f>
        <v>3.0745176791221462E-2</v>
      </c>
      <c r="Q558" s="17">
        <f t="shared" si="82"/>
        <v>2.5183306417535301E-2</v>
      </c>
    </row>
    <row r="563" spans="2:2" x14ac:dyDescent="0.2">
      <c r="B563" s="2" t="s">
        <v>11</v>
      </c>
    </row>
    <row r="564" spans="2:2" x14ac:dyDescent="0.2">
      <c r="B564" s="51" t="s">
        <v>12</v>
      </c>
    </row>
    <row r="565" spans="2:2" x14ac:dyDescent="0.2">
      <c r="B565" s="4" t="s">
        <v>13</v>
      </c>
    </row>
    <row r="566" spans="2:2" x14ac:dyDescent="0.2">
      <c r="B566" s="4" t="s">
        <v>14</v>
      </c>
    </row>
    <row r="567" spans="2:2" x14ac:dyDescent="0.2">
      <c r="B567" s="12" t="s">
        <v>15</v>
      </c>
    </row>
    <row r="568" spans="2:2" x14ac:dyDescent="0.2">
      <c r="B568" s="12" t="s">
        <v>16</v>
      </c>
    </row>
    <row r="569" spans="2:2" x14ac:dyDescent="0.2">
      <c r="B569" s="12" t="s">
        <v>17</v>
      </c>
    </row>
  </sheetData>
  <mergeCells count="4">
    <mergeCell ref="L4:N4"/>
    <mergeCell ref="O4:Q4"/>
    <mergeCell ref="C4:E4"/>
    <mergeCell ref="F4:H4"/>
  </mergeCells>
  <hyperlinks>
    <hyperlink ref="B569" r:id="rId1" display="https://www.bls.gov/regions/west/wa_seattle_cmsa.htm" xr:uid="{00000000-0004-0000-0000-000000000000}"/>
    <hyperlink ref="B568" r:id="rId2" display="https://www.bls.gov/cpi/data.htm" xr:uid="{00000000-0004-0000-0000-000001000000}"/>
    <hyperlink ref="B56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topLeftCell="G1" zoomScaleNormal="100" workbookViewId="0">
      <pane ySplit="6" topLeftCell="A32" activePane="bottomLeft" state="frozen"/>
      <selection pane="bottomLeft" activeCell="H55" sqref="H55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59">
        <v>2025</v>
      </c>
      <c r="C72">
        <v>321.94299999999998</v>
      </c>
      <c r="D72" s="34">
        <f t="shared" si="6"/>
        <v>2.6312685494231491E-2</v>
      </c>
      <c r="E72">
        <v>362.03899999999999</v>
      </c>
      <c r="F72" s="34">
        <f t="shared" si="7"/>
        <v>2.4190354410899451E-2</v>
      </c>
      <c r="G72" s="11"/>
      <c r="H72" s="11"/>
      <c r="I72" s="30">
        <v>2025</v>
      </c>
      <c r="J72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4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12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58" activePane="bottomLeft" state="frozen"/>
      <selection pane="bottomLeft" activeCell="D135" sqref="D135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355.24200000000002</v>
      </c>
      <c r="H108" s="46">
        <f>(G108/G104) - 1</f>
        <v>2.174694619493156E-2</v>
      </c>
    </row>
    <row r="109" spans="2:8" x14ac:dyDescent="0.2">
      <c r="B109" t="s">
        <v>120</v>
      </c>
      <c r="C109" s="44">
        <v>364.9889</v>
      </c>
      <c r="D109" s="45">
        <f>(C109/C105) - 1</f>
        <v>2.761959462693464E-2</v>
      </c>
      <c r="F109" t="s">
        <v>120</v>
      </c>
      <c r="G109" s="44">
        <v>360.03829999999999</v>
      </c>
      <c r="H109" s="45">
        <f t="shared" si="3"/>
        <v>3.1167443778711945E-2</v>
      </c>
    </row>
    <row r="110" spans="2:8" x14ac:dyDescent="0.2">
      <c r="B110" t="s">
        <v>121</v>
      </c>
      <c r="C110" s="44">
        <v>365.91039999999998</v>
      </c>
      <c r="D110" s="45">
        <f t="shared" si="2"/>
        <v>2.9921188921414155E-2</v>
      </c>
      <c r="F110" t="s">
        <v>121</v>
      </c>
      <c r="G110" s="44">
        <v>360.358</v>
      </c>
      <c r="H110" s="45">
        <f t="shared" si="3"/>
        <v>3.255624706300364E-2</v>
      </c>
    </row>
    <row r="111" spans="2:8" x14ac:dyDescent="0.2">
      <c r="B111" t="s">
        <v>122</v>
      </c>
      <c r="C111" s="44">
        <v>369.16820000000001</v>
      </c>
      <c r="D111" s="45">
        <f t="shared" si="2"/>
        <v>3.0919641660337005E-2</v>
      </c>
      <c r="F111" t="s">
        <v>122</v>
      </c>
      <c r="G111" s="44">
        <v>362.68520000000001</v>
      </c>
      <c r="H111" s="45">
        <f t="shared" si="3"/>
        <v>3.2805661156436461E-2</v>
      </c>
    </row>
    <row r="112" spans="2:8" x14ac:dyDescent="0.2">
      <c r="B112" t="s">
        <v>123</v>
      </c>
      <c r="C112" s="44">
        <v>374.5711</v>
      </c>
      <c r="D112" s="45">
        <f t="shared" si="2"/>
        <v>3.5092795242516628E-2</v>
      </c>
      <c r="F112" t="s">
        <v>123</v>
      </c>
      <c r="G112" s="44">
        <v>368.74310000000003</v>
      </c>
      <c r="H112" s="45">
        <f t="shared" si="3"/>
        <v>3.8005359726609012E-2</v>
      </c>
    </row>
    <row r="113" spans="2:8" x14ac:dyDescent="0.2">
      <c r="B113" t="s">
        <v>124</v>
      </c>
      <c r="C113" s="44">
        <v>377.8623</v>
      </c>
      <c r="D113" s="45">
        <f t="shared" si="2"/>
        <v>3.5270661655738111E-2</v>
      </c>
      <c r="F113" t="s">
        <v>124</v>
      </c>
      <c r="G113" s="44">
        <v>373.32310000000001</v>
      </c>
      <c r="H113" s="45">
        <f t="shared" si="3"/>
        <v>3.6898296653439466E-2</v>
      </c>
    </row>
    <row r="114" spans="2:8" x14ac:dyDescent="0.2">
      <c r="B114" t="s">
        <v>125</v>
      </c>
      <c r="C114" s="44">
        <v>378.74079999999998</v>
      </c>
      <c r="D114" s="45">
        <f>(C114/C110) - 1</f>
        <v>3.5064321757457551E-2</v>
      </c>
      <c r="F114" t="s">
        <v>125</v>
      </c>
      <c r="G114" s="44">
        <v>373.29849999999999</v>
      </c>
      <c r="H114" s="45">
        <f t="shared" si="3"/>
        <v>3.5910122711303671E-2</v>
      </c>
    </row>
    <row r="115" spans="2:8" x14ac:dyDescent="0.2">
      <c r="B115" t="s">
        <v>126</v>
      </c>
      <c r="C115" s="44">
        <v>381.50479999999999</v>
      </c>
      <c r="D115" s="45">
        <f t="shared" si="2"/>
        <v>3.3417287837901544E-2</v>
      </c>
      <c r="F115" t="s">
        <v>126</v>
      </c>
      <c r="G115" s="44">
        <v>374.96249999999998</v>
      </c>
      <c r="H115" s="45">
        <f t="shared" si="3"/>
        <v>3.3851119372943828E-2</v>
      </c>
    </row>
    <row r="116" spans="2:8" x14ac:dyDescent="0.2">
      <c r="B116" t="s">
        <v>127</v>
      </c>
      <c r="C116" s="44">
        <v>386.61450000000002</v>
      </c>
      <c r="D116" s="45">
        <f t="shared" si="2"/>
        <v>3.215250722759988E-2</v>
      </c>
      <c r="F116" t="s">
        <v>127</v>
      </c>
      <c r="G116" s="44">
        <v>380.46050000000002</v>
      </c>
      <c r="H116" s="45">
        <f t="shared" si="3"/>
        <v>3.1776594599329355E-2</v>
      </c>
    </row>
    <row r="117" spans="2:8" x14ac:dyDescent="0.2">
      <c r="B117" t="s">
        <v>128</v>
      </c>
      <c r="C117" s="44">
        <v>389.59769999999997</v>
      </c>
      <c r="D117" s="45">
        <f t="shared" si="2"/>
        <v>3.1057345493318511E-2</v>
      </c>
      <c r="F117" t="s">
        <v>128</v>
      </c>
      <c r="G117" s="44">
        <v>384.7072</v>
      </c>
      <c r="H117" s="45">
        <f t="shared" si="3"/>
        <v>3.049396086124867E-2</v>
      </c>
    </row>
    <row r="118" spans="2:8" x14ac:dyDescent="0.2">
      <c r="B118" t="s">
        <v>129</v>
      </c>
      <c r="C118" s="44">
        <v>390.27870000000001</v>
      </c>
      <c r="D118" s="45">
        <f t="shared" si="2"/>
        <v>3.046384229003074E-2</v>
      </c>
      <c r="F118" t="s">
        <v>129</v>
      </c>
      <c r="G118" s="44">
        <v>384.46370000000002</v>
      </c>
      <c r="H118" s="45">
        <f t="shared" si="3"/>
        <v>2.990957638458247E-2</v>
      </c>
    </row>
    <row r="119" spans="2:8" x14ac:dyDescent="0.2">
      <c r="B119" t="s">
        <v>130</v>
      </c>
      <c r="C119" s="44">
        <v>392.81709999999998</v>
      </c>
      <c r="D119" s="45">
        <f t="shared" si="2"/>
        <v>2.9651789440132914E-2</v>
      </c>
      <c r="F119" t="s">
        <v>130</v>
      </c>
      <c r="G119" s="44">
        <v>385.86869999999999</v>
      </c>
      <c r="H119" s="45">
        <f t="shared" si="3"/>
        <v>2.9086108610861139E-2</v>
      </c>
    </row>
    <row r="120" spans="2:8" x14ac:dyDescent="0.2">
      <c r="B120" t="s">
        <v>131</v>
      </c>
      <c r="C120" s="44">
        <v>397.5301</v>
      </c>
      <c r="D120" s="45">
        <f t="shared" si="2"/>
        <v>2.8233809130283394E-2</v>
      </c>
      <c r="F120" t="s">
        <v>131</v>
      </c>
      <c r="G120" s="44">
        <v>391.08640000000003</v>
      </c>
      <c r="H120" s="45">
        <f t="shared" si="3"/>
        <v>2.7929049139135298E-2</v>
      </c>
    </row>
    <row r="121" spans="2:8" x14ac:dyDescent="0.2">
      <c r="B121" t="s">
        <v>132</v>
      </c>
      <c r="C121" s="44">
        <v>399.9796</v>
      </c>
      <c r="D121" s="45">
        <f t="shared" si="2"/>
        <v>2.6647744583707889E-2</v>
      </c>
      <c r="F121" t="s">
        <v>132</v>
      </c>
      <c r="G121" s="44">
        <v>394.94830000000002</v>
      </c>
      <c r="H121" s="45">
        <f t="shared" si="3"/>
        <v>2.6620505153009955E-2</v>
      </c>
    </row>
    <row r="122" spans="2:8" x14ac:dyDescent="0.2">
      <c r="B122" t="s">
        <v>133</v>
      </c>
      <c r="C122" s="44">
        <v>399.94459999999998</v>
      </c>
      <c r="D122" s="45">
        <f t="shared" si="2"/>
        <v>2.4766660337856017E-2</v>
      </c>
      <c r="F122" t="s">
        <v>133</v>
      </c>
      <c r="G122" s="44">
        <v>394.0598</v>
      </c>
      <c r="H122" s="45">
        <f t="shared" si="3"/>
        <v>2.4959703607908779E-2</v>
      </c>
    </row>
    <row r="123" spans="2:8" x14ac:dyDescent="0.2">
      <c r="B123" t="s">
        <v>134</v>
      </c>
      <c r="C123" s="44">
        <v>402.29270000000002</v>
      </c>
      <c r="D123" s="45">
        <f t="shared" si="2"/>
        <v>2.4122167797685057E-2</v>
      </c>
      <c r="F123" t="s">
        <v>134</v>
      </c>
      <c r="G123" s="44">
        <v>395.30939999999998</v>
      </c>
      <c r="H123" s="45">
        <f t="shared" si="3"/>
        <v>2.4466094295805707E-2</v>
      </c>
    </row>
    <row r="124" spans="2:8" x14ac:dyDescent="0.2">
      <c r="B124" t="s">
        <v>135</v>
      </c>
      <c r="C124" s="44">
        <v>406.8954</v>
      </c>
      <c r="D124" s="45">
        <f t="shared" si="2"/>
        <v>2.3558719201388856E-2</v>
      </c>
      <c r="F124" t="s">
        <v>135</v>
      </c>
      <c r="G124" s="44">
        <v>400.4239</v>
      </c>
      <c r="H124" s="45">
        <f t="shared" si="3"/>
        <v>2.3875798289073602E-2</v>
      </c>
    </row>
    <row r="125" spans="2:8" x14ac:dyDescent="0.2">
      <c r="B125" t="s">
        <v>136</v>
      </c>
      <c r="C125" s="44">
        <v>409.36070000000001</v>
      </c>
      <c r="D125" s="45">
        <f t="shared" si="2"/>
        <v>2.3453946151253735E-2</v>
      </c>
      <c r="F125" t="s">
        <v>136</v>
      </c>
      <c r="G125" s="44">
        <v>404.3177</v>
      </c>
      <c r="H125" s="45">
        <f t="shared" si="3"/>
        <v>2.3723105024126001E-2</v>
      </c>
    </row>
    <row r="126" spans="2:8" x14ac:dyDescent="0.2">
      <c r="B126" t="s">
        <v>137</v>
      </c>
      <c r="C126" s="44">
        <v>409.30090000000001</v>
      </c>
      <c r="D126" s="45">
        <f t="shared" si="2"/>
        <v>2.3393990067624548E-2</v>
      </c>
      <c r="F126" t="s">
        <v>137</v>
      </c>
      <c r="G126" s="44">
        <v>403.36309999999997</v>
      </c>
      <c r="H126" s="45">
        <f t="shared" si="3"/>
        <v>2.360885327556872E-2</v>
      </c>
    </row>
    <row r="127" spans="2:8" x14ac:dyDescent="0.2">
      <c r="B127" t="s">
        <v>138</v>
      </c>
      <c r="C127" s="44">
        <v>411.54289999999997</v>
      </c>
      <c r="D127" s="45">
        <f t="shared" si="2"/>
        <v>2.2993705826628075E-2</v>
      </c>
      <c r="F127" t="s">
        <v>138</v>
      </c>
      <c r="G127" s="44">
        <v>404.47239999999999</v>
      </c>
      <c r="H127" s="45">
        <f t="shared" si="3"/>
        <v>2.3179312204566926E-2</v>
      </c>
    </row>
    <row r="128" spans="2:8" x14ac:dyDescent="0.2">
      <c r="B128" t="s">
        <v>140</v>
      </c>
      <c r="C128" s="44">
        <v>416.26229999999998</v>
      </c>
      <c r="D128" s="45">
        <f t="shared" si="2"/>
        <v>2.3020412617100083E-2</v>
      </c>
      <c r="F128" t="s">
        <v>140</v>
      </c>
      <c r="G128" s="44">
        <v>409.72070000000002</v>
      </c>
      <c r="H128" s="45">
        <f t="shared" si="3"/>
        <v>2.3217395365261684E-2</v>
      </c>
    </row>
    <row r="129" spans="2:8" x14ac:dyDescent="0.2">
      <c r="B129" t="s">
        <v>139</v>
      </c>
      <c r="C129" s="44">
        <v>418.7706</v>
      </c>
      <c r="D129" s="45">
        <f t="shared" si="2"/>
        <v>2.2986818226566452E-2</v>
      </c>
      <c r="F129" t="s">
        <v>139</v>
      </c>
      <c r="G129" s="44">
        <v>413.68790000000001</v>
      </c>
      <c r="H129" s="45">
        <f t="shared" si="3"/>
        <v>2.3175339590624011E-2</v>
      </c>
    </row>
    <row r="130" spans="2:8" x14ac:dyDescent="0.2">
      <c r="B130" t="s">
        <v>141</v>
      </c>
      <c r="C130" s="44">
        <v>418.786</v>
      </c>
      <c r="D130" s="45">
        <f t="shared" si="2"/>
        <v>2.3173904577292515E-2</v>
      </c>
      <c r="F130" t="s">
        <v>141</v>
      </c>
      <c r="G130" s="44">
        <v>412.78980000000001</v>
      </c>
      <c r="H130" s="45">
        <f t="shared" si="3"/>
        <v>2.3370258707353431E-2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B3" sqref="B3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353.48849999999999</v>
      </c>
      <c r="D31" s="47">
        <f t="shared" si="1"/>
        <v>3.7094573779870466E-2</v>
      </c>
      <c r="F31">
        <v>2024</v>
      </c>
      <c r="G31" s="37">
        <v>347.01800000000003</v>
      </c>
      <c r="H31" s="47">
        <f t="shared" si="0"/>
        <v>3.614990251141359E-2</v>
      </c>
    </row>
    <row r="32" spans="2:8" x14ac:dyDescent="0.2">
      <c r="B32">
        <v>2025</v>
      </c>
      <c r="C32" s="44">
        <v>363.1082833333333</v>
      </c>
      <c r="D32" s="45">
        <f t="shared" si="1"/>
        <v>2.7213850898496927E-2</v>
      </c>
      <c r="F32">
        <v>2025</v>
      </c>
      <c r="G32" s="44">
        <v>357.06721666666664</v>
      </c>
      <c r="H32" s="45">
        <f t="shared" si="0"/>
        <v>2.8958776393923635E-2</v>
      </c>
    </row>
    <row r="33" spans="2:8" x14ac:dyDescent="0.2">
      <c r="B33">
        <v>2026</v>
      </c>
      <c r="C33" s="44">
        <v>375.60905000000002</v>
      </c>
      <c r="D33" s="45">
        <f t="shared" si="1"/>
        <v>3.4427104091125926E-2</v>
      </c>
      <c r="F33">
        <v>2026</v>
      </c>
      <c r="G33" s="44">
        <v>370.01525000000009</v>
      </c>
      <c r="H33" s="45">
        <f t="shared" si="0"/>
        <v>3.6262173419916222E-2</v>
      </c>
    </row>
    <row r="34" spans="2:8" x14ac:dyDescent="0.2">
      <c r="B34">
        <v>2027</v>
      </c>
      <c r="C34" s="44">
        <v>387.4814833333333</v>
      </c>
      <c r="D34" s="45">
        <f t="shared" si="1"/>
        <v>3.1608485826774668E-2</v>
      </c>
      <c r="F34">
        <v>2027</v>
      </c>
      <c r="G34" s="44">
        <v>381.58635000000004</v>
      </c>
      <c r="H34" s="45">
        <f t="shared" si="0"/>
        <v>3.1271954331611784E-2</v>
      </c>
    </row>
    <row r="35" spans="2:8" x14ac:dyDescent="0.2">
      <c r="B35">
        <v>2028</v>
      </c>
      <c r="C35" s="44">
        <v>397.95768333333336</v>
      </c>
      <c r="D35" s="45">
        <f t="shared" si="1"/>
        <v>2.703664678342288E-2</v>
      </c>
      <c r="F35">
        <v>2028</v>
      </c>
      <c r="G35" s="44">
        <v>391.85156666666671</v>
      </c>
      <c r="H35" s="45">
        <f t="shared" si="0"/>
        <v>2.6901425238787136E-2</v>
      </c>
    </row>
    <row r="36" spans="2:8" x14ac:dyDescent="0.2">
      <c r="B36">
        <v>2029</v>
      </c>
      <c r="C36" s="44">
        <v>407.34099999999995</v>
      </c>
      <c r="D36" s="45">
        <f t="shared" si="1"/>
        <v>2.3578679491927268E-2</v>
      </c>
      <c r="F36">
        <v>2029</v>
      </c>
      <c r="G36" s="44">
        <v>401.20018333333337</v>
      </c>
      <c r="H36" s="45">
        <f t="shared" si="0"/>
        <v>2.3857545718629636E-2</v>
      </c>
    </row>
    <row r="37" spans="2:8" x14ac:dyDescent="0.2">
      <c r="B37">
        <v>2030</v>
      </c>
      <c r="C37" s="44">
        <v>416.7350166666667</v>
      </c>
      <c r="D37" s="45">
        <f t="shared" si="1"/>
        <v>2.3061799982488251E-2</v>
      </c>
      <c r="F37">
        <v>2030</v>
      </c>
      <c r="G37" s="44">
        <v>410.53021666666672</v>
      </c>
      <c r="H37" s="45">
        <f t="shared" si="0"/>
        <v>2.3255306754387917E-2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3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2026-01-13T19:35:50Z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